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hidePivotFieldList="1" defaultThemeVersion="202300"/>
  <mc:AlternateContent xmlns:mc="http://schemas.openxmlformats.org/markup-compatibility/2006">
    <mc:Choice Requires="x15">
      <x15ac:absPath xmlns:x15ac="http://schemas.microsoft.com/office/spreadsheetml/2010/11/ac" url="https://delta.transpordiamet.ee/dhs/webdav/261a513e4eef349b46184143a8d19bdc6633fc23/47902210281/85f2679b-6d2c-4ad5-853e-1084990c197f/"/>
    </mc:Choice>
  </mc:AlternateContent>
  <xr:revisionPtr revIDLastSave="0" documentId="13_ncr:1_{B17037E5-5385-44DB-8D2B-6943727DCD8F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TRAM 2025. a eelarve" sheetId="5" r:id="rId1"/>
    <sheet name="Lisa 1 THK objektide nimekiri" sheetId="6" r:id="rId2"/>
    <sheet name="Lisa 2 Investeeringute nimekiri" sheetId="7" r:id="rId3"/>
  </sheets>
  <definedNames>
    <definedName name="_xlnm._FilterDatabase" localSheetId="1" hidden="1">'Lisa 1 THK objektide nimekiri'!$A$3:$I$586</definedName>
    <definedName name="_xlnm._FilterDatabase" localSheetId="0" hidden="1">'TRAM 2025. a eelarve'!$A$29:$H$89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9" i="5" l="1"/>
  <c r="J8" i="5"/>
  <c r="J7" i="5"/>
  <c r="J5" i="5"/>
  <c r="J6" i="5" s="1"/>
  <c r="J4" i="5"/>
  <c r="J3" i="5"/>
  <c r="J50" i="5"/>
  <c r="J70" i="5"/>
  <c r="K72" i="5"/>
  <c r="K73" i="5"/>
  <c r="K74" i="5"/>
  <c r="K75" i="5"/>
  <c r="K76" i="5"/>
  <c r="K77" i="5"/>
  <c r="K78" i="5"/>
  <c r="K79" i="5"/>
  <c r="K80" i="5"/>
  <c r="K81" i="5"/>
  <c r="K82" i="5"/>
  <c r="K83" i="5"/>
  <c r="K84" i="5"/>
  <c r="K85" i="5"/>
  <c r="K86" i="5"/>
  <c r="K87" i="5"/>
  <c r="K88" i="5"/>
  <c r="K89" i="5"/>
  <c r="K71" i="5"/>
  <c r="K52" i="5"/>
  <c r="K53" i="5"/>
  <c r="K54" i="5"/>
  <c r="K55" i="5"/>
  <c r="K56" i="5"/>
  <c r="K57" i="5"/>
  <c r="K58" i="5"/>
  <c r="K59" i="5"/>
  <c r="K60" i="5"/>
  <c r="K61" i="5"/>
  <c r="K62" i="5"/>
  <c r="K63" i="5"/>
  <c r="K64" i="5"/>
  <c r="K65" i="5"/>
  <c r="K66" i="5"/>
  <c r="K67" i="5"/>
  <c r="K68" i="5"/>
  <c r="K69" i="5"/>
  <c r="K51" i="5"/>
  <c r="K30" i="5"/>
  <c r="K31" i="5"/>
  <c r="K32" i="5"/>
  <c r="K33" i="5"/>
  <c r="K34" i="5"/>
  <c r="K35" i="5"/>
  <c r="K36" i="5"/>
  <c r="K37" i="5"/>
  <c r="K38" i="5"/>
  <c r="K39" i="5"/>
  <c r="K40" i="5"/>
  <c r="K41" i="5"/>
  <c r="K42" i="5"/>
  <c r="K43" i="5"/>
  <c r="K44" i="5"/>
  <c r="K45" i="5"/>
  <c r="K46" i="5"/>
  <c r="K47" i="5"/>
  <c r="K48" i="5"/>
  <c r="K49" i="5"/>
  <c r="K14" i="5"/>
  <c r="K15" i="5"/>
  <c r="K16" i="5"/>
  <c r="K17" i="5"/>
  <c r="K18" i="5"/>
  <c r="K19" i="5"/>
  <c r="K20" i="5"/>
  <c r="K21" i="5"/>
  <c r="K22" i="5"/>
  <c r="K23" i="5"/>
  <c r="K24" i="5"/>
  <c r="K25" i="5"/>
  <c r="K26" i="5"/>
  <c r="K27" i="5"/>
  <c r="K28" i="5"/>
  <c r="K13" i="5"/>
  <c r="J29" i="5"/>
  <c r="J12" i="5"/>
  <c r="H57" i="5"/>
  <c r="I7" i="5"/>
  <c r="I12" i="5"/>
  <c r="H12" i="5"/>
  <c r="I29" i="5"/>
  <c r="I4" i="5" s="1"/>
  <c r="I50" i="5"/>
  <c r="I5" i="5" s="1"/>
  <c r="H70" i="5"/>
  <c r="I70" i="5"/>
  <c r="I8" i="5" s="1"/>
  <c r="K29" i="5" l="1"/>
  <c r="K70" i="5"/>
  <c r="K12" i="5"/>
  <c r="I6" i="5"/>
  <c r="I3" i="5"/>
  <c r="E35" i="7"/>
  <c r="E21" i="7"/>
  <c r="E40" i="7" s="1"/>
  <c r="H7" i="5" l="1"/>
  <c r="K7" i="5" s="1"/>
  <c r="H3" i="5"/>
  <c r="K3" i="5" s="1"/>
  <c r="H50" i="5" l="1"/>
  <c r="K50" i="5" s="1"/>
  <c r="H8" i="5"/>
  <c r="K8" i="5" s="1"/>
  <c r="H4" i="5"/>
  <c r="K4" i="5" s="1"/>
  <c r="H5" i="5" l="1"/>
  <c r="H6" i="5" l="1"/>
  <c r="K6" i="5" s="1"/>
  <c r="K5" i="5"/>
</calcChain>
</file>

<file path=xl/sharedStrings.xml><?xml version="1.0" encoding="utf-8"?>
<sst xmlns="http://schemas.openxmlformats.org/spreadsheetml/2006/main" count="2385" uniqueCount="666">
  <si>
    <t>TKIFKM_nimi</t>
  </si>
  <si>
    <t>Programmitegevus</t>
  </si>
  <si>
    <t>Programmitegevus_nimi</t>
  </si>
  <si>
    <t>Konto</t>
  </si>
  <si>
    <t>Eelarve_objekt</t>
  </si>
  <si>
    <t>Majanduslik sisu</t>
  </si>
  <si>
    <t>Tulud</t>
  </si>
  <si>
    <t>XX010000</t>
  </si>
  <si>
    <t>10</t>
  </si>
  <si>
    <t>Liiklusregistri toimingute riigilõiv</t>
  </si>
  <si>
    <t>Kasum/kahjum varude ja põhivara müügist (va finantsvarad)</t>
  </si>
  <si>
    <t>3823</t>
  </si>
  <si>
    <t>Võlalt arvestatud intressitulu (va finantstulu)</t>
  </si>
  <si>
    <t>3827</t>
  </si>
  <si>
    <t>3880</t>
  </si>
  <si>
    <t>3888</t>
  </si>
  <si>
    <t>40</t>
  </si>
  <si>
    <t>359</t>
  </si>
  <si>
    <t>Saadud välistoetused</t>
  </si>
  <si>
    <t>44</t>
  </si>
  <si>
    <t>322</t>
  </si>
  <si>
    <t>Tulud majandustegevusest</t>
  </si>
  <si>
    <t>45</t>
  </si>
  <si>
    <t>Investeeringud</t>
  </si>
  <si>
    <t>ELMV0000</t>
  </si>
  <si>
    <t>20</t>
  </si>
  <si>
    <t>15</t>
  </si>
  <si>
    <t>IN005000</t>
  </si>
  <si>
    <t>Muud investeeringud</t>
  </si>
  <si>
    <t>IN050194</t>
  </si>
  <si>
    <t>Veeteede süvendamine</t>
  </si>
  <si>
    <t>IN050442</t>
  </si>
  <si>
    <t>Tuletornid</t>
  </si>
  <si>
    <t>ELMV0201</t>
  </si>
  <si>
    <t>Meremajanduse konkurentsivõime ja veetaristu arendamine</t>
  </si>
  <si>
    <t>IN002000</t>
  </si>
  <si>
    <t>IT investeeringud</t>
  </si>
  <si>
    <t>ELTL0000</t>
  </si>
  <si>
    <t>IN001000</t>
  </si>
  <si>
    <t>Inventar</t>
  </si>
  <si>
    <t>IN050433</t>
  </si>
  <si>
    <t>Riigimaanteede remondi koondprojekt</t>
  </si>
  <si>
    <t>IN050968</t>
  </si>
  <si>
    <t>Transpordiameti hoonete renoveerimine</t>
  </si>
  <si>
    <t>IN050969</t>
  </si>
  <si>
    <t>Maade soetamine</t>
  </si>
  <si>
    <t>IN050985</t>
  </si>
  <si>
    <t>Jalgrattateed ja parklad</t>
  </si>
  <si>
    <t>IN050993</t>
  </si>
  <si>
    <t>Värska – Ulitina mnt ümbersõit</t>
  </si>
  <si>
    <t>SR050117</t>
  </si>
  <si>
    <t>IN050051</t>
  </si>
  <si>
    <t>Rail Baltic arendus</t>
  </si>
  <si>
    <t>IN050978</t>
  </si>
  <si>
    <t>Sauga-Pärnu 2+2 realine tee</t>
  </si>
  <si>
    <t>IN050991</t>
  </si>
  <si>
    <t>Libatse-Nurme 2+2 realine tee</t>
  </si>
  <si>
    <t>IN050992</t>
  </si>
  <si>
    <t>E67 Päädeva-Konuvere teelõik MILMOB</t>
  </si>
  <si>
    <t>43</t>
  </si>
  <si>
    <t>50</t>
  </si>
  <si>
    <t>Tööjõukulud</t>
  </si>
  <si>
    <t>55</t>
  </si>
  <si>
    <t>Majandamiskulud</t>
  </si>
  <si>
    <t>SE000028</t>
  </si>
  <si>
    <t>Vahendid Riigi Kinnisvara Aktsiaseltsile</t>
  </si>
  <si>
    <t>60</t>
  </si>
  <si>
    <t>61</t>
  </si>
  <si>
    <t>Amortisatsioon</t>
  </si>
  <si>
    <t>ELTL0103</t>
  </si>
  <si>
    <t>Teetransporditaristu arendamine ja korrashoid</t>
  </si>
  <si>
    <t>ELTL0104</t>
  </si>
  <si>
    <t>Ohutu ja säästliku transpordisüsteemi arendamine</t>
  </si>
  <si>
    <t>SE000003</t>
  </si>
  <si>
    <t>Rahvusvahelised liikmemaksud</t>
  </si>
  <si>
    <t>Käibemaks</t>
  </si>
  <si>
    <t>601000</t>
  </si>
  <si>
    <t>Käibemaks tegevuskuludelt</t>
  </si>
  <si>
    <t>601002</t>
  </si>
  <si>
    <t>Käibemaks põhivara soetustelt</t>
  </si>
  <si>
    <t>Kinnitatud_eelarve</t>
  </si>
  <si>
    <t>Transpordiameti 2025. aasta eelarve</t>
  </si>
  <si>
    <t>Eelarve liik</t>
  </si>
  <si>
    <t>Leppetrahvid</t>
  </si>
  <si>
    <t>KOKKU TULUD</t>
  </si>
  <si>
    <t>KOKKU INVESTEERINGUD</t>
  </si>
  <si>
    <t>KOKKU MAJANDAMISKULUD</t>
  </si>
  <si>
    <t>KOKKU KÄIBEMAKS</t>
  </si>
  <si>
    <t>Käibemaks investeeringutelt</t>
  </si>
  <si>
    <t>stsenaarium kulumudelis</t>
  </si>
  <si>
    <t>Tegevuskulud</t>
  </si>
  <si>
    <t>Merenduse valdkonna toimingute riigilõiv</t>
  </si>
  <si>
    <t>Lennunduse valdkonna toimingute riigilõiv</t>
  </si>
  <si>
    <t>Mootorsõiduki registreerimise tasu</t>
  </si>
  <si>
    <t>Üüri- ja rendikulud</t>
  </si>
  <si>
    <t>Veeteetasu</t>
  </si>
  <si>
    <t>Hoonestusõiguse seadmise tasu</t>
  </si>
  <si>
    <t>Kasutamisõiguse tasu</t>
  </si>
  <si>
    <t>Väärteomenetluse seadustiku alusel määratud trahvid</t>
  </si>
  <si>
    <t>Sunnirahad ja menetluskulude hüvitised</t>
  </si>
  <si>
    <t>Transpordiamet</t>
  </si>
  <si>
    <t>Toetused</t>
  </si>
  <si>
    <t>Teekasutustasu</t>
  </si>
  <si>
    <t>Lisa 2</t>
  </si>
  <si>
    <t>käibemaksuta</t>
  </si>
  <si>
    <t>IN kood</t>
  </si>
  <si>
    <t>IN koodi nimetus</t>
  </si>
  <si>
    <t>Teenistus</t>
  </si>
  <si>
    <t>Nimetus</t>
  </si>
  <si>
    <t>Planeeritav maksumus</t>
  </si>
  <si>
    <t>Hoonete renoveerimine</t>
  </si>
  <si>
    <t>Tugiteenuste teenistus</t>
  </si>
  <si>
    <t>Teelise 4, Tallinn hoone jahutus- ja kütteseadmete väljavahetus (k.a pööningu keskseade. Projekteerimine ja ehitus</t>
  </si>
  <si>
    <t>Posti 4 büroohoone välisfassaadi vahetus soojustamine, päikesepaneelide paigaldamine</t>
  </si>
  <si>
    <t>Rakvere esinduse välisfassaadi vahetuse projekteerimine ja ehitamine</t>
  </si>
  <si>
    <t>Elektrisõidukite laadimistaristu Rakvere esinduses, pärnu esinduses, ja Tartu teenindusbüroo kinnistutele</t>
  </si>
  <si>
    <t>Heli tn 6, Tallinn teenindussaali katuse remont (uus bituumen, soojustuse osaline vahetmine, parapetiplekid)</t>
  </si>
  <si>
    <t>Valge 4 B-korpuse katusealuse soojustamine (puistevill)</t>
  </si>
  <si>
    <t>Pärnu teenindusbüroo katusekatte ka parapetiplekkide remont läbijooksude likvideerimiseks</t>
  </si>
  <si>
    <t xml:space="preserve">Maanteemuuseumi Väikese Masinhalli ümberprojekteerimine ekspositsioonisaali tingimusi hoidvaks </t>
  </si>
  <si>
    <t>Valge 4, Tallinn garaazi katuse renoveerimine sh projekteerimine</t>
  </si>
  <si>
    <t>Maanteemuuseumi Suure masinhalli katuse lahenduse ümberprojekteerimine sh kandekonstruktsiooni tugevdamine</t>
  </si>
  <si>
    <t>Jõhvi teenindusbüroo sissesõitudele tõkkepuu paigaldus</t>
  </si>
  <si>
    <t>Teelise 4, Tallinn hoone valvesüsteemi projekteerimine ja paigaldus</t>
  </si>
  <si>
    <t>Maanteemuuseumi valvesüsteemi projekteerimine ja paigaldus</t>
  </si>
  <si>
    <t>Valge 3, Tallinn hoone valve ja ATS süsteemi projekteerimine</t>
  </si>
  <si>
    <t>Tugiteenistus</t>
  </si>
  <si>
    <t>KOKKU HOONETE RENOVEERIMINE</t>
  </si>
  <si>
    <t>Pakri tuletorni fassaadi ja laternaruumi restaureerimine</t>
  </si>
  <si>
    <t>Pakri tuletorni fassaadi ja laternaruumi restaureerimise omanikujärelevalve</t>
  </si>
  <si>
    <t>Virtsu tuletorni lammutamine ja uue püstitamine</t>
  </si>
  <si>
    <t>Virtsu tuletorni lammutamine ja uue püstitamise omaniku järelevalve</t>
  </si>
  <si>
    <t>Tallinna madala tuletorni platvormide, uste ja muude konstruktsioonide rekonstrueerimine</t>
  </si>
  <si>
    <t>Sorgu tuletorni rekonstrueerimise projekteerimine</t>
  </si>
  <si>
    <t>Osmussaare ja Paralepa tuletorni remondi tehniline ekspertiis koos vajalike tööde kirjeldusega</t>
  </si>
  <si>
    <t>Osmussaare tuletorni remont</t>
  </si>
  <si>
    <t>Abruka tuletorni akende rekonstrueerimine</t>
  </si>
  <si>
    <t>Suurupi ülemise tuletorni sokli, vundamendi ja laternaruumi restaureerimine</t>
  </si>
  <si>
    <t>Suurupi ülemise tuletorni sokli, vundamendi ja laternaruumi restaureerimise omanikujärelevalve</t>
  </si>
  <si>
    <t>Paralepa sihi ülemise tuletorni rekonstrueerimise projekteerimine</t>
  </si>
  <si>
    <t>KOKKU TULETORNID</t>
  </si>
  <si>
    <t>Merendusteenistus</t>
  </si>
  <si>
    <t>Eesti Värava kanali süvendamine</t>
  </si>
  <si>
    <t>Maanteemuuseum</t>
  </si>
  <si>
    <t xml:space="preserve">Maanteemuuseumi külaliste parkla </t>
  </si>
  <si>
    <t>KOKKU</t>
  </si>
  <si>
    <t>Investeeringute objektiline jaotus 2025. aastal</t>
  </si>
  <si>
    <t>IKT küberturvalisuse projektid</t>
  </si>
  <si>
    <t>Veeteede süvendamised</t>
  </si>
  <si>
    <t>Eelarve_üle</t>
  </si>
  <si>
    <t>KOKKU EELARVE</t>
  </si>
  <si>
    <t>2024. aastast ülekantud vahendid KLIM kk 10.02.2025 nr 1-2/25/59</t>
  </si>
  <si>
    <t>Kinnitatud eelarve KLIM kk 03.01.2025 nr 1-2/25/3</t>
  </si>
  <si>
    <t>Kokku investeeringud ja tegevuskulud</t>
  </si>
  <si>
    <t xml:space="preserve">Käibemaks </t>
  </si>
  <si>
    <t>Teehoiuvahendid Rõuge vallale kk 15.11.24 nr 1.1-1/24/156</t>
  </si>
  <si>
    <t>Lisa 1</t>
  </si>
  <si>
    <t>2025.a objektide põhitegevused</t>
  </si>
  <si>
    <t>THK objektide nimekiri</t>
  </si>
  <si>
    <t>Objekti ID THK-s</t>
  </si>
  <si>
    <t>THK meede</t>
  </si>
  <si>
    <t>Tee nr</t>
  </si>
  <si>
    <t>Tee või objekti nimetus</t>
  </si>
  <si>
    <t>Sõidu-tee</t>
  </si>
  <si>
    <t>Algus km</t>
  </si>
  <si>
    <t>Lõpp km</t>
  </si>
  <si>
    <t>Tegevuse liik</t>
  </si>
  <si>
    <t>Silla nr</t>
  </si>
  <si>
    <t>EHIT</t>
  </si>
  <si>
    <t>0 gr nimi</t>
  </si>
  <si>
    <t>Jüri ringi eskiis</t>
  </si>
  <si>
    <t>1 eskiisprojekt</t>
  </si>
  <si>
    <t>Nurme-Sauga</t>
  </si>
  <si>
    <t>Tallinn - Pärnu - Ikla</t>
  </si>
  <si>
    <t>Tallinn - Pärnu - Ikla (Liivi tee)</t>
  </si>
  <si>
    <t>Saku - Laagri (Topi sõlm)</t>
  </si>
  <si>
    <t>Tallinn- Narva,  Sillamäe - Laagna lõik</t>
  </si>
  <si>
    <t>2 eelprojekt</t>
  </si>
  <si>
    <t>Kaliküla lõik</t>
  </si>
  <si>
    <t>Tallinn- Pärnu- Ikla (Kernu-Varbola)</t>
  </si>
  <si>
    <t>Peetri-Vaida (eskiis)</t>
  </si>
  <si>
    <t>3 põhiprojekt</t>
  </si>
  <si>
    <t>Tallinn-Tartu-Võru-Luhamaa (Mäeküla MS)</t>
  </si>
  <si>
    <t>Kärevere möödasõit</t>
  </si>
  <si>
    <t>Kardla-Tartu</t>
  </si>
  <si>
    <t>Tallinn-Pärnu-Ikla km 15,0-28,5 Topi-Ääsmäe eskiis</t>
  </si>
  <si>
    <t>Riigitee 4 (E67) Tallinn-Pärnu-Ikla km 62,2-70,2 Päädeva-Haimre lõigu 2+2 sõidurajaga maantee põhiprojekt</t>
  </si>
  <si>
    <t>Riigitee 4 (E67) Tallinn-Pärnu-Ikla km 70,2-78,8 Haimre-Konuvere lõigu 2+2 sõidurajaga maantee ehitamine</t>
  </si>
  <si>
    <t>Tallinna ringtee (Valingu-Keila)</t>
  </si>
  <si>
    <t>Kiiu - Soodla</t>
  </si>
  <si>
    <t>Tilgu tee</t>
  </si>
  <si>
    <t>Värska - Ulitina</t>
  </si>
  <si>
    <t>Tallinn- Tartu- Võru- Luhamaa (Võõbu-Mäo)</t>
  </si>
  <si>
    <t>4 teostamine</t>
  </si>
  <si>
    <t>Tallinn- Pärnu- Ikla (Are möödasõit)</t>
  </si>
  <si>
    <t>Tallinn - Pärnu - Ikla  (Sauga-Pärnu)</t>
  </si>
  <si>
    <t>Kanama viadukti ehitus</t>
  </si>
  <si>
    <t>RBE</t>
  </si>
  <si>
    <t>Pärnu-Tori RB viadukt</t>
  </si>
  <si>
    <t>Rail Baltica Timmermanni maanteeviadukt</t>
  </si>
  <si>
    <t>Rail Baltica Tootsi maanteeviadukt</t>
  </si>
  <si>
    <t>RB Murru maanteeviadukt</t>
  </si>
  <si>
    <t>Rail Baltica jalg-ja jalgrattatee tunnel</t>
  </si>
  <si>
    <t>Tallinn-Rapla-Türi RB Kangru liiklussõlm.</t>
  </si>
  <si>
    <t>Rapla-Järvakandi-Kergu RB ristumine</t>
  </si>
  <si>
    <t>Rapla-Märjamaa RB ristumine</t>
  </si>
  <si>
    <t>Tõdva- Hageri RB ristumine</t>
  </si>
  <si>
    <t>RB riste Saku - Tõdva</t>
  </si>
  <si>
    <t>Rail Baltica Orasselja maanteeviadukt</t>
  </si>
  <si>
    <t>Rapla - Varbola RB ristumine</t>
  </si>
  <si>
    <t>ITS</t>
  </si>
  <si>
    <t>Liiklusloenduse süsteemi renoveerimise tehniline projekt</t>
  </si>
  <si>
    <t>Tallinn-Narva 2+2 km 10 - 80 VMS tehniline projekt</t>
  </si>
  <si>
    <t>Teeilmajaamade rekonstrueerimine</t>
  </si>
  <si>
    <t>WIM (weight in motion) kaalupunktide rajamine.</t>
  </si>
  <si>
    <t>5 muud tegevused</t>
  </si>
  <si>
    <t>KRKAT</t>
  </si>
  <si>
    <t>Vanassaare-Ruskavere tee</t>
  </si>
  <si>
    <t>Sepa-Koogi-Laeva tee</t>
  </si>
  <si>
    <t>Kääpa-Levala-Putu tee</t>
  </si>
  <si>
    <t>Vaimastvere-Laiuse tee</t>
  </si>
  <si>
    <t>Paduvere-Kõola tee</t>
  </si>
  <si>
    <t>Kaansoo-Tori tee</t>
  </si>
  <si>
    <t>Tatra-Aarike tee</t>
  </si>
  <si>
    <t>Vapramäe-Vellavere tee</t>
  </si>
  <si>
    <t>Epra-Kildu tee</t>
  </si>
  <si>
    <t>Epra - Kildu</t>
  </si>
  <si>
    <t>KRSAIL</t>
  </si>
  <si>
    <t>Ellamaa - Koluvere</t>
  </si>
  <si>
    <t>Käina - Hüti</t>
  </si>
  <si>
    <t>Iisaku - Varesmetsa</t>
  </si>
  <si>
    <t>Vägeva - Pedja</t>
  </si>
  <si>
    <t>Väätsa-Lõõla-Saueaugu tee</t>
  </si>
  <si>
    <t>Paide - Roovere - Kuimetsa</t>
  </si>
  <si>
    <t>Järva-Jaani - Kodasema tee</t>
  </si>
  <si>
    <t>Anna - Peetri - Huuksi</t>
  </si>
  <si>
    <t>Vao-Päinurme-Sulustvere tee</t>
  </si>
  <si>
    <t>Kagavere - Illevere</t>
  </si>
  <si>
    <t>Lihula - Kloostri - Kirbla</t>
  </si>
  <si>
    <t>Lokuta - Jõeküla</t>
  </si>
  <si>
    <t>Vapramäe - Vellavere</t>
  </si>
  <si>
    <t>Tänassilma - Rebasteoja</t>
  </si>
  <si>
    <t>Tänassilma-Rebasteoja tee</t>
  </si>
  <si>
    <t>Kapera - Härmä</t>
  </si>
  <si>
    <t>Husari - Sooküla - Hinsa</t>
  </si>
  <si>
    <t>Otsa - Pindi</t>
  </si>
  <si>
    <t>Meremäe - Miikse</t>
  </si>
  <si>
    <t>LOK</t>
  </si>
  <si>
    <t>Tallinn - Narva</t>
  </si>
  <si>
    <t>Tartu - Räpina - Värska</t>
  </si>
  <si>
    <t>Jälgimäe tee</t>
  </si>
  <si>
    <t>Jõhvi - Tartu - Valga</t>
  </si>
  <si>
    <t>Ääsmäe-Haapsalu-Rohuküla</t>
  </si>
  <si>
    <t>Risti - Virtsu - Kuivastu - Kuressaare (Kuivastu sadam)</t>
  </si>
  <si>
    <t>Tallinn - Rapla - Türi</t>
  </si>
  <si>
    <t>Keila - Haapsalu</t>
  </si>
  <si>
    <t>Heina tn juurdepääsu ristmik</t>
  </si>
  <si>
    <t>Harju-Risti - Riguldi - Võntküla</t>
  </si>
  <si>
    <t>Tallinn - Rannamõisa - Kloogaranna</t>
  </si>
  <si>
    <t>Kärdla - Hausma - Lennujaam</t>
  </si>
  <si>
    <t>Tõlli - Mustjala - Tagaranna</t>
  </si>
  <si>
    <t>Kõrveküla - Lähte</t>
  </si>
  <si>
    <t>Otepää - Kääriku - Kurevere</t>
  </si>
  <si>
    <t>kiiruskaamerakabiinide ümbertõstmine 2025.a</t>
  </si>
  <si>
    <t>Pärnu - Rakvere - Sõmeru (Randivälja ristmik)</t>
  </si>
  <si>
    <t>Märjamaa - Koluvere</t>
  </si>
  <si>
    <t>Liiapeksi - Loksa</t>
  </si>
  <si>
    <t>Munalaskme - Laitse</t>
  </si>
  <si>
    <t>11411 Vääna - Keila-Joa Tisleri talu BP LOK</t>
  </si>
  <si>
    <t>Räpina - Aravu</t>
  </si>
  <si>
    <t>Elva - Rannu km 3,23-5,85 bussipeatused</t>
  </si>
  <si>
    <t>MURA</t>
  </si>
  <si>
    <t>Jõhvi-Tartu-Valga tee Valga mnt 6 müratõkke ehitus</t>
  </si>
  <si>
    <t>Jõhvi-Tartu-Valga tee Valgu müratõkke ehitus</t>
  </si>
  <si>
    <t>Tallinna-Paldiski tee Joosti ja Kadarbiku müratõke</t>
  </si>
  <si>
    <t>Tallinna-Paldiski tee Paldiski mnt 39 müratõke</t>
  </si>
  <si>
    <t>Pärnu-Lihula tee Mäe kinnistu müratõkke ehitus</t>
  </si>
  <si>
    <t>Pärnu-Lihula tee Maidle müratõkke ehitus</t>
  </si>
  <si>
    <t>PIND</t>
  </si>
  <si>
    <t>Jõhvi-Tartu-Valga tee</t>
  </si>
  <si>
    <t>Risti-Virtsu-Kuivastu-Kuressaare tee</t>
  </si>
  <si>
    <t>Kose-Jägala tee</t>
  </si>
  <si>
    <t>Jägala-Käravete tee</t>
  </si>
  <si>
    <t>Kose-Purila tee</t>
  </si>
  <si>
    <t>Tallinna-Rapla-Türi tee</t>
  </si>
  <si>
    <t>Keila-Haapsalu tee</t>
  </si>
  <si>
    <t>Rakvere - Väike-Maarja - Vägeva tee</t>
  </si>
  <si>
    <t>Tapa-Loobu tee</t>
  </si>
  <si>
    <t>Mäeküla-Koeru-Kapu</t>
  </si>
  <si>
    <t>Rapla-Märjamaa tee</t>
  </si>
  <si>
    <t>Jõhvi-Vasknarva tee</t>
  </si>
  <si>
    <t>Iisaku-Tudulinna-Avinurme tee</t>
  </si>
  <si>
    <t>Põltsamaa-Võhma tee</t>
  </si>
  <si>
    <t>Tartu-Jõgeva-Aravete tee</t>
  </si>
  <si>
    <t>Aovere-Kallaste-Omedu tee</t>
  </si>
  <si>
    <t>Tatra-Otepää-Sangaste tee</t>
  </si>
  <si>
    <t>Sangla-Rõngu tee</t>
  </si>
  <si>
    <t>Viljandi-Põltsamaa tee</t>
  </si>
  <si>
    <t>Viljandi-Rõngu tee</t>
  </si>
  <si>
    <t>Mudiste - Suure-Jaani - Vändra tee</t>
  </si>
  <si>
    <t>Aluste-Kergu tee</t>
  </si>
  <si>
    <t>Võru-Mõniste-Valga tee</t>
  </si>
  <si>
    <t>Tõrva-Pikasilla tee</t>
  </si>
  <si>
    <t>Kärdla - Käina</t>
  </si>
  <si>
    <t>Liiapeksi-Loksa tee</t>
  </si>
  <si>
    <t>Põlva-Karisilla tee</t>
  </si>
  <si>
    <t>Soodla ühendustee</t>
  </si>
  <si>
    <t>1. Sillamäe ühendustee</t>
  </si>
  <si>
    <t>2. Sillamäe ühendustee</t>
  </si>
  <si>
    <t>3. Sillamäe ühendustee</t>
  </si>
  <si>
    <t>4. Sillamäe ühendustee</t>
  </si>
  <si>
    <t>5. Sillamäe ühendustee</t>
  </si>
  <si>
    <t>6. Sillamäe ühendustee</t>
  </si>
  <si>
    <t>7.Sillamäe ühendustee</t>
  </si>
  <si>
    <t>8. Sillamäe ühendustee</t>
  </si>
  <si>
    <t>1. Edise ühendustee</t>
  </si>
  <si>
    <t>2. Edise ühendustee</t>
  </si>
  <si>
    <t>Kalmistu ring</t>
  </si>
  <si>
    <t>1. Patika ühendustee</t>
  </si>
  <si>
    <t>2. Patika ühendustee</t>
  </si>
  <si>
    <t>3. Patika ühendustee</t>
  </si>
  <si>
    <t>4. Patika ühendustee</t>
  </si>
  <si>
    <t>Kahala tee</t>
  </si>
  <si>
    <t>Lagedi jaama tee</t>
  </si>
  <si>
    <t>Lagedi-Jüri tee</t>
  </si>
  <si>
    <t>Jüri-Vaida tee</t>
  </si>
  <si>
    <t>Perila-Jäneda tee</t>
  </si>
  <si>
    <t>Kaunissaare-Kehra tee</t>
  </si>
  <si>
    <t>Kehra tee</t>
  </si>
  <si>
    <t>Soodla tee</t>
  </si>
  <si>
    <t>Alavere-Voose tee</t>
  </si>
  <si>
    <t>Turba-Lehetu tee</t>
  </si>
  <si>
    <t>Ellamaa-Koluvere tee</t>
  </si>
  <si>
    <t>Ellamaa jaama tee</t>
  </si>
  <si>
    <t>Alliku-Laagri tee</t>
  </si>
  <si>
    <t>Kumna tee</t>
  </si>
  <si>
    <t>Kumna-Vääna tee</t>
  </si>
  <si>
    <t>Kloogaranna tee</t>
  </si>
  <si>
    <t>Vaida-Urge tee</t>
  </si>
  <si>
    <t>Paunküla-Vetla tee</t>
  </si>
  <si>
    <t>Kernu-Kohila tee</t>
  </si>
  <si>
    <t>Kiisa jaama tee</t>
  </si>
  <si>
    <t>Ruu-Ihasalu tee</t>
  </si>
  <si>
    <t>Valkla-Haapse tee</t>
  </si>
  <si>
    <t>Kuusalu-Leesi tee</t>
  </si>
  <si>
    <t>Leesi-Hara tee</t>
  </si>
  <si>
    <t>Loksa-Viinistu tee</t>
  </si>
  <si>
    <t>Loksa - Hara tee</t>
  </si>
  <si>
    <t>Loksa-Pärispea tee</t>
  </si>
  <si>
    <t>Aruküla-Kostivere tee</t>
  </si>
  <si>
    <t>Kostivere tee</t>
  </si>
  <si>
    <t>Aruvalla-Jägala tee</t>
  </si>
  <si>
    <t>Raasiku-Kehra tee</t>
  </si>
  <si>
    <t>Raasiku haigla tee</t>
  </si>
  <si>
    <t>Raasiku Elektri tee</t>
  </si>
  <si>
    <t>Raasiku meistripunkti tee</t>
  </si>
  <si>
    <t>Raeküla tee</t>
  </si>
  <si>
    <t>Rahula-Saku tee</t>
  </si>
  <si>
    <t>Laitse-Kibuna tee</t>
  </si>
  <si>
    <t>Ääsmäe traktoritee</t>
  </si>
  <si>
    <t>Kiia-Vääna-Viti tee</t>
  </si>
  <si>
    <t>Vääna - Keila-Joa tee</t>
  </si>
  <si>
    <t>Palade-Tubala tee</t>
  </si>
  <si>
    <t>Puski-Kõpu-Ristna tee</t>
  </si>
  <si>
    <t>Sillamäe-Viivikonna tee</t>
  </si>
  <si>
    <t>Müdiküla-Sirgala tee</t>
  </si>
  <si>
    <t>Narva-Auvere tee</t>
  </si>
  <si>
    <t>Kauksi-Vasknarva tee</t>
  </si>
  <si>
    <t>Purtse-Lüganuse tee</t>
  </si>
  <si>
    <t>Kiviõli-Maidla tee</t>
  </si>
  <si>
    <t>Kohtla-Järve - Mäetaguse tee</t>
  </si>
  <si>
    <t>Saka-Ontika-Toila tee</t>
  </si>
  <si>
    <t>Sillamäe-Vaivara tee</t>
  </si>
  <si>
    <t>Hiiemetsa-Auvere tee</t>
  </si>
  <si>
    <t>Kalma - Avinurme</t>
  </si>
  <si>
    <t>Jõetaguse-Aruküla-Mäetaguse tee</t>
  </si>
  <si>
    <t>Soldina jaama tee</t>
  </si>
  <si>
    <t>Toila-Voka tee</t>
  </si>
  <si>
    <t>Kudruküla-Leekova-Peeterristi tee</t>
  </si>
  <si>
    <t>Saare-Pala-Kodavere tee</t>
  </si>
  <si>
    <t>Lümati-Kadrina tee</t>
  </si>
  <si>
    <t>Esku-Pilistvere-Arussaare tee</t>
  </si>
  <si>
    <t>Ranna-Kääpa tee</t>
  </si>
  <si>
    <t>Saare-Torma tee</t>
  </si>
  <si>
    <t>Torma-Kivijärve tee</t>
  </si>
  <si>
    <t>Kantküla-Rääbise tee</t>
  </si>
  <si>
    <t>Laiusevälja-Toovere tee</t>
  </si>
  <si>
    <t>Kuremaa-Soomevere tee</t>
  </si>
  <si>
    <t>Painküla-Puurmani tee</t>
  </si>
  <si>
    <t>Kärde tee</t>
  </si>
  <si>
    <t>Vaimastvere - Endla</t>
  </si>
  <si>
    <t>Kaude-Soomevere tee</t>
  </si>
  <si>
    <t>Aidu-Kalana-Põltsamaa tee</t>
  </si>
  <si>
    <t>Põltsamaa-Pajusi-Luige tee</t>
  </si>
  <si>
    <t>Annikvere-Põltsamaa tee</t>
  </si>
  <si>
    <t>Pikknurme-Härjanurme tee</t>
  </si>
  <si>
    <t>Puurmani-Tabivere tee</t>
  </si>
  <si>
    <t>Kaarepere - Tõrve</t>
  </si>
  <si>
    <t>Mullavere-Visusti tee</t>
  </si>
  <si>
    <t>Pikkjärve-Sääsküla tee</t>
  </si>
  <si>
    <t>Tabivere-Uhmardu tee</t>
  </si>
  <si>
    <t>Pataste-Välgi-Alatskivi tee</t>
  </si>
  <si>
    <t>Raja-Kolmnurga tee</t>
  </si>
  <si>
    <t>Väätsa - Lõõla - Saueaugu tee</t>
  </si>
  <si>
    <t>Tapa-Lehtse-Jäneda tee</t>
  </si>
  <si>
    <t>Kapu-Rakke-Paasvere tee</t>
  </si>
  <si>
    <t>Järva-Jaani - Pikevere - Ebavere tee</t>
  </si>
  <si>
    <t>Järva-Jaani - Tamsalu - Kullenga tee</t>
  </si>
  <si>
    <t>Paide-Roovere-Kuimetsa tee</t>
  </si>
  <si>
    <t>Köisi - Koigi tee</t>
  </si>
  <si>
    <t>Anna-Purdi tee</t>
  </si>
  <si>
    <t>Parasi-Põikva-Rassi tee</t>
  </si>
  <si>
    <t>Laupa-Suurejõe tee</t>
  </si>
  <si>
    <t>Paide-Nahkmetsa tee</t>
  </si>
  <si>
    <t>Vaisi-Kuijõe tee</t>
  </si>
  <si>
    <t>Karuse-Kalli tee</t>
  </si>
  <si>
    <t>Tuudi-Saastna tee</t>
  </si>
  <si>
    <t>Viru-Jaagupi - Simuna tee</t>
  </si>
  <si>
    <t>Koeravere - Viru-Jaagupi tee</t>
  </si>
  <si>
    <t>Laekvere-Rahkla tee</t>
  </si>
  <si>
    <t>Nurkse-Põlula tee</t>
  </si>
  <si>
    <t>Põlula-Liiva</t>
  </si>
  <si>
    <t>Roela-Anguse tee</t>
  </si>
  <si>
    <t>Assamalla-Kadrina tee</t>
  </si>
  <si>
    <t>Kadrina-Viitna tee</t>
  </si>
  <si>
    <t>Lasila-Levala tee</t>
  </si>
  <si>
    <t>Rakvere-Jõepere tee</t>
  </si>
  <si>
    <t>Kihlevere-Lihulõpe tee</t>
  </si>
  <si>
    <t>Ubja-Kohala tee</t>
  </si>
  <si>
    <t>Sõmeru-Katela tee</t>
  </si>
  <si>
    <t>Haljala-Karepa tee</t>
  </si>
  <si>
    <t>Eisma-Kandle tee</t>
  </si>
  <si>
    <t>Võle-Vainupea-Kunda tee</t>
  </si>
  <si>
    <t>Haljala-Käsmu tee</t>
  </si>
  <si>
    <t>Oandu - Sagadi tee</t>
  </si>
  <si>
    <t>Väike-Maarja - Simuna tee</t>
  </si>
  <si>
    <t>Simuna-Vaiatu tee</t>
  </si>
  <si>
    <t>Sagadi mõisa tee</t>
  </si>
  <si>
    <t>Võsu-Kotka tee</t>
  </si>
  <si>
    <t>Ridali-Joosu tee</t>
  </si>
  <si>
    <t>Karilatsi - Heisri</t>
  </si>
  <si>
    <t>Mooste Kauksi</t>
  </si>
  <si>
    <t>Miiaste-Kanassaare tee</t>
  </si>
  <si>
    <t>Kanepi-Ihamaru tee</t>
  </si>
  <si>
    <t>Põlgaste - Roosi</t>
  </si>
  <si>
    <t>Kärsa-Eoste tee</t>
  </si>
  <si>
    <t>Tammistu-Tootsi tee</t>
  </si>
  <si>
    <t>Saatse-Pattina tee</t>
  </si>
  <si>
    <t>Puskaru-Väimela tee</t>
  </si>
  <si>
    <t>Audru - Tõstamaa - Nurmsi</t>
  </si>
  <si>
    <t>Audru tee</t>
  </si>
  <si>
    <t>Pootsi-Lao tee</t>
  </si>
  <si>
    <t>Kalli-Tõstamaa-Värati tee</t>
  </si>
  <si>
    <t>Munalaiu tee</t>
  </si>
  <si>
    <t>Vändra-Lokuta-Lelle tee</t>
  </si>
  <si>
    <t>Tootsi-Piistaoja tee</t>
  </si>
  <si>
    <t>Paikuse-Tammuru tee</t>
  </si>
  <si>
    <t>Kilingi-Nõmme - Tali - Laiksaare tee</t>
  </si>
  <si>
    <t>Rannametsa-Ikla tee</t>
  </si>
  <si>
    <t>Surju jaama tee</t>
  </si>
  <si>
    <t>Ikla-Piiri tee</t>
  </si>
  <si>
    <t>Juuru-Rapla tee</t>
  </si>
  <si>
    <t>Rapla-Aranküla tee</t>
  </si>
  <si>
    <t>Kehtna-Põlma tee</t>
  </si>
  <si>
    <t>Märjamaa-Konuvere tee</t>
  </si>
  <si>
    <t>Tehumardi-Kogula tee</t>
  </si>
  <si>
    <t>Kuressaare-Püha-Masa tee</t>
  </si>
  <si>
    <t>Audla - Saareküla - Tornimäe - Väike väin</t>
  </si>
  <si>
    <t>Valjala-Laimjala tee</t>
  </si>
  <si>
    <t>Kardla-Tüki tee</t>
  </si>
  <si>
    <t>Kambja-Sirvaku tee</t>
  </si>
  <si>
    <t>Elva-Kintsli tee</t>
  </si>
  <si>
    <t>Elva-Rannu tee</t>
  </si>
  <si>
    <t>Uueküla-Annikoru tee</t>
  </si>
  <si>
    <t>Kirepi-Teedla-Valguta tee</t>
  </si>
  <si>
    <t>Kirepi-Palupera tee</t>
  </si>
  <si>
    <t>Valguta-Koruste tee</t>
  </si>
  <si>
    <t>Valguta-Rannaküla tee</t>
  </si>
  <si>
    <t>Luke - Unipiha</t>
  </si>
  <si>
    <t>Kõrveküla-Vesneri tee</t>
  </si>
  <si>
    <t>Vara - Kaitsemõisa</t>
  </si>
  <si>
    <t>Alatskivi-Pala tee</t>
  </si>
  <si>
    <t>Kallaste - Kokora - Sõõru</t>
  </si>
  <si>
    <t>Alatskivi-Varnja tee</t>
  </si>
  <si>
    <t>Pilka-Tähemaa tee</t>
  </si>
  <si>
    <t>Lohkva-Kabina-Vanamõisa tee</t>
  </si>
  <si>
    <t>Rõõmu-Viira tee</t>
  </si>
  <si>
    <t>Vana-Kastre - Roiu tee</t>
  </si>
  <si>
    <t>Sillaotsa-Kriimani tee</t>
  </si>
  <si>
    <t>Vana-Kastre - Kastre - Võnnu tee</t>
  </si>
  <si>
    <t>Mehikoorma-Meerapalu tee</t>
  </si>
  <si>
    <t>Laaksaare tee</t>
  </si>
  <si>
    <t>Jõepera tee</t>
  </si>
  <si>
    <t>Laatre-Lüllemäe-Hargla tee</t>
  </si>
  <si>
    <t>Puka tsehhi tee</t>
  </si>
  <si>
    <t>Sihva – Vidrike – Kärgula – Järvere</t>
  </si>
  <si>
    <t>Oona-Puka-Kõrepi tee</t>
  </si>
  <si>
    <t>Palupera jaama tee</t>
  </si>
  <si>
    <t>Tehase tee</t>
  </si>
  <si>
    <t>Tõrva-Kirikuküla-Karjatnurme tee</t>
  </si>
  <si>
    <t>Restu-Sihva tee</t>
  </si>
  <si>
    <t>Põrga-Leebiku-Pikasilla tee</t>
  </si>
  <si>
    <t>Jeti-Kiinimäe tee</t>
  </si>
  <si>
    <t>Helme - Holdre - Taagepera</t>
  </si>
  <si>
    <t>Tõrva-Savi tee</t>
  </si>
  <si>
    <t>Ala-Taagepera-Raiksilla tee</t>
  </si>
  <si>
    <t>Puurina-Lüllemäe-Litsmetsa tee</t>
  </si>
  <si>
    <t>Roobe-Kimma tee</t>
  </si>
  <si>
    <t>Pilistvere-Kabala tee</t>
  </si>
  <si>
    <t>Jaska-Võhma tee</t>
  </si>
  <si>
    <t>Suure-Jaani - Navesti tee</t>
  </si>
  <si>
    <t>Vastemõisa - Võlli - Suure-Jaani tee</t>
  </si>
  <si>
    <t>Mudiste - Kobruvere tee</t>
  </si>
  <si>
    <t>Auksi tee</t>
  </si>
  <si>
    <t>Kolga-Jaani - Leie tee</t>
  </si>
  <si>
    <t>Lalsi-Vaibla tee</t>
  </si>
  <si>
    <t>Peetrimõisa-Karula-Kile tee</t>
  </si>
  <si>
    <t>Vastemõisa-Kõpu tee</t>
  </si>
  <si>
    <t>Kõpu - Tõramaa - Jõesuu tee</t>
  </si>
  <si>
    <t>Loodi-Nõmme tee</t>
  </si>
  <si>
    <t>Loodi-Helme tee</t>
  </si>
  <si>
    <t>Paistu-Holstre tee</t>
  </si>
  <si>
    <t>Kärstna-Raassilla tee</t>
  </si>
  <si>
    <t>Abja-Paluoja - Vana-Kariste - Kamali tee</t>
  </si>
  <si>
    <t>Karksi-Nuia - Halliste tee</t>
  </si>
  <si>
    <t>Abja-Paluoja - Läti piir</t>
  </si>
  <si>
    <t>Ämmuste tee</t>
  </si>
  <si>
    <t>Penniküla tee</t>
  </si>
  <si>
    <t>Vana-Antsla-Lüllemäe tee</t>
  </si>
  <si>
    <t>Holopi - Hellekunnu</t>
  </si>
  <si>
    <t>Sõmerpalu-Mustahamba tee</t>
  </si>
  <si>
    <t>Rõuge-Kurgjärve-Haanja tee</t>
  </si>
  <si>
    <t>Väimela-Kääpa tee</t>
  </si>
  <si>
    <t>Kose-Käbli tee</t>
  </si>
  <si>
    <t>Vana-Saaluse - Kõo tee</t>
  </si>
  <si>
    <t>Rõuge-Rebäse-Haanja tee</t>
  </si>
  <si>
    <t>Käätso-Rõuge -Luutsniku</t>
  </si>
  <si>
    <t>Navi-Tagaküla tee</t>
  </si>
  <si>
    <t>Nursi-Rõuge tee</t>
  </si>
  <si>
    <t>Vaabina - Ruhingu</t>
  </si>
  <si>
    <t>Ida-Harju HL remonttööd 2024-2025</t>
  </si>
  <si>
    <t>Lääne-Harju HL remonttööd 2024-2025</t>
  </si>
  <si>
    <t>Rapla HL remonttööd 2024-2025</t>
  </si>
  <si>
    <t>Ida-Viru HL remonttööd 2024-2025</t>
  </si>
  <si>
    <t>Lääne-Viru HL remonttööd 2024-2025</t>
  </si>
  <si>
    <t>Järva HL remonttööd 2024-2025</t>
  </si>
  <si>
    <t>Põlva HL remonttööd 2024-2025</t>
  </si>
  <si>
    <t>Jõgeva HL remonttööd 2024-2025</t>
  </si>
  <si>
    <t>Saare HL remonttööd 2024-2025</t>
  </si>
  <si>
    <t>Lääne HL remonttööd 2024-2025</t>
  </si>
  <si>
    <t>Tartu HL remonttööd 2024-2025</t>
  </si>
  <si>
    <t>Valga HL remonttööd 2024-2025</t>
  </si>
  <si>
    <t>Pärnu HL remonttööd 2024-2025</t>
  </si>
  <si>
    <t>Viljandi HL remonttööd 2024-2025</t>
  </si>
  <si>
    <t>Võru HL remonttööd 2024-2025</t>
  </si>
  <si>
    <t>Hiiu HL remonttööd 2024-2025</t>
  </si>
  <si>
    <t>Hiiu HL remonttööd 2025-2026</t>
  </si>
  <si>
    <t>Ida-Harju HL remonttööd 2025-2026</t>
  </si>
  <si>
    <t>Ida-Viru HL remonttööd 2025-2026</t>
  </si>
  <si>
    <t>Jõgeva HL remonttööd 2025-2026</t>
  </si>
  <si>
    <t>Järva HL remonttööd 2025-2026</t>
  </si>
  <si>
    <t>Lääne-Harju HL remonttööd 2025-2026</t>
  </si>
  <si>
    <t>Lääne HL remonttööd 2025-2026</t>
  </si>
  <si>
    <t>Lääne-Viru HL remonttööd 2025-2026</t>
  </si>
  <si>
    <t>Põlva HL remonttööd 2025-2026</t>
  </si>
  <si>
    <t>Pärnu HL remonttööd 2025-2026</t>
  </si>
  <si>
    <t>Rapla HL remonttööd 2025-2026</t>
  </si>
  <si>
    <t>Saare HL remonttööd 2025-2026</t>
  </si>
  <si>
    <t>Tartu HL remonttööd 2025-2026</t>
  </si>
  <si>
    <t>Valga HL remonttööd 2025-2026</t>
  </si>
  <si>
    <t>Viljandi HL remonttööd 2025-2026</t>
  </si>
  <si>
    <t>Võru HL remonttööd 2025-2026</t>
  </si>
  <si>
    <t>Pindi-Verijärve</t>
  </si>
  <si>
    <t>REK</t>
  </si>
  <si>
    <t>Kose - Purila</t>
  </si>
  <si>
    <t>Muuga tee</t>
  </si>
  <si>
    <t>Laulasmaa-Lohusalu</t>
  </si>
  <si>
    <t>Audru - Töstamaa - Nurmsi</t>
  </si>
  <si>
    <t>19201 Pärnu-Jaagupi - Kalli km 23,68-32,11 REK</t>
  </si>
  <si>
    <t>Paikuse - Tammuru</t>
  </si>
  <si>
    <t>Viljandi- Rõngu (Mustla-Kaubi)</t>
  </si>
  <si>
    <t>Laboriteenused 2023-2026</t>
  </si>
  <si>
    <t>Projekteerimine</t>
  </si>
  <si>
    <t>SALI</t>
  </si>
  <si>
    <t>Peetri bussipeatuste ülekäik</t>
  </si>
  <si>
    <t>Mäo liiklussõlme bussipeatused</t>
  </si>
  <si>
    <t>Kõrveküla - Aovere kergliiklustee</t>
  </si>
  <si>
    <t>Kõrveküla-Vahi kergliiklustee</t>
  </si>
  <si>
    <t>Tallinn-Paldiski tee jalgratta ja jalgtee</t>
  </si>
  <si>
    <t>Vasalemma aleviku jalgratta- ja jalgtee</t>
  </si>
  <si>
    <t>Rakvere-Luige tee jalgratta- ja jalgtee</t>
  </si>
  <si>
    <t>Kuusalu aleviku pargi ja sõida</t>
  </si>
  <si>
    <t>Rohuneeme tee kergliiklustee</t>
  </si>
  <si>
    <t>Kibuna rongipeatuse pargi ja sõida</t>
  </si>
  <si>
    <t>Külitse-Järiste jalgratta- ja jalgtee</t>
  </si>
  <si>
    <t>Sillamäe - Viivikonna</t>
  </si>
  <si>
    <t>Kärkna - Piibe maantee kergliiklustee</t>
  </si>
  <si>
    <t>Nõo-Tamsa, tee alaguses Nõo aleviku sisene lõik kuni olemasoleva kergliiklusteeni</t>
  </si>
  <si>
    <t>SILD</t>
  </si>
  <si>
    <t>TÕDVA (71) sild</t>
  </si>
  <si>
    <t>PIKASILLA</t>
  </si>
  <si>
    <t>RIGULDI</t>
  </si>
  <si>
    <t>LÕPPE</t>
  </si>
  <si>
    <t>KRUUSOJA</t>
  </si>
  <si>
    <t>KALMISTU</t>
  </si>
  <si>
    <t>KÄÄPA</t>
  </si>
  <si>
    <t>KOSE</t>
  </si>
  <si>
    <t>VEIA</t>
  </si>
  <si>
    <t>PIDULA SILD</t>
  </si>
  <si>
    <t>Koosa</t>
  </si>
  <si>
    <t>Jõukanal I (1003) Laksi- Vastsemõisa- Ansi</t>
  </si>
  <si>
    <t>RESTU sild (1008) Pringi- Restu</t>
  </si>
  <si>
    <t>JÕUKANAL II</t>
  </si>
  <si>
    <t>KÄÄRIKU</t>
  </si>
  <si>
    <t>KUBJA-PEETRI</t>
  </si>
  <si>
    <t>TARVASTU</t>
  </si>
  <si>
    <t>SINDI-LODJA sild (698) Pärnu-Tori</t>
  </si>
  <si>
    <t>Mullavere–Visusti maanteeviadukti ehitusprojekt</t>
  </si>
  <si>
    <t>PÄRI</t>
  </si>
  <si>
    <t>Undla (185) Vohnja-Kadrina</t>
  </si>
  <si>
    <t>Unukse - Mahu km 1,25 truubi ümberehitus</t>
  </si>
  <si>
    <t>JAANIVESKI sild (319) Märjamaa-Valge</t>
  </si>
  <si>
    <t>VÄNGLA</t>
  </si>
  <si>
    <t>MÕISA</t>
  </si>
  <si>
    <t>RAUDTEEVIADUKT</t>
  </si>
  <si>
    <t>SANDRA</t>
  </si>
  <si>
    <t>PIUSA</t>
  </si>
  <si>
    <t>TAAST</t>
  </si>
  <si>
    <t>Tallinna-Narva tee</t>
  </si>
  <si>
    <t>Tallinna-Tartu-Võru-Luhamaa tee</t>
  </si>
  <si>
    <t>Tallinn - Tartu - Võru - Luhamaa</t>
  </si>
  <si>
    <t>Tallinna-Pärnu-Ikla tee</t>
  </si>
  <si>
    <t>Pärnu - Rakvere - Sõmeru</t>
  </si>
  <si>
    <t>Pärnu-Rakvere-Sõmeru tee</t>
  </si>
  <si>
    <t>Tallinna ringtee</t>
  </si>
  <si>
    <t>Pärnu - Lihula</t>
  </si>
  <si>
    <t>1.Papsaare ühendustee</t>
  </si>
  <si>
    <t>Järveküla-Jüri tee</t>
  </si>
  <si>
    <t>Tallinna-Rannamõisa-Kloogaranna tee</t>
  </si>
  <si>
    <t>Saku-Laagri tee</t>
  </si>
  <si>
    <t>Jõhvi - Ereda</t>
  </si>
  <si>
    <t>Tartu-Ülenurme tee</t>
  </si>
  <si>
    <t>TEEMU</t>
  </si>
  <si>
    <t>Ida regiooni markeerimistööd</t>
  </si>
  <si>
    <t>Lõuna regiooni markeerimistööd</t>
  </si>
  <si>
    <t>Lääne regiooni markeerimistööd</t>
  </si>
  <si>
    <t>Põhja regiooni markeerimistööd</t>
  </si>
  <si>
    <t>Tallinn-Narva</t>
  </si>
  <si>
    <t>Tallinn-Tartu-Võru-Luhamaa tee</t>
  </si>
  <si>
    <t>Tartu-Jõgeva-Aravete</t>
  </si>
  <si>
    <t>Viljandi-Rõngu</t>
  </si>
  <si>
    <t>Tabasalu tõus</t>
  </si>
  <si>
    <t>Naatriumvalgustite vahetus LEDide vastu</t>
  </si>
  <si>
    <t>Maanteede ehitus</t>
  </si>
  <si>
    <t>Rail Baltica viaduktide ja LS ehitus</t>
  </si>
  <si>
    <t>ITS taristu kaasajastamine</t>
  </si>
  <si>
    <t>Kruusateede säilitusremont</t>
  </si>
  <si>
    <t>Liiklusohtlike kohtade ümberehitus</t>
  </si>
  <si>
    <t>Müraleevendus ja keskkonnahoid</t>
  </si>
  <si>
    <t>Kattega teede säilitusremont (pindamine)</t>
  </si>
  <si>
    <t>Teede rekonstrueerimine</t>
  </si>
  <si>
    <t>Säästlikumaid liikumisviise soodustava taristu rajamine</t>
  </si>
  <si>
    <t>Sildade remont</t>
  </si>
  <si>
    <t>Kattega teede taastusremont (kulumiskihi taaste)</t>
  </si>
  <si>
    <t>Teede muud investeeringud</t>
  </si>
  <si>
    <t>Sisemised muudatused peadirektori kk alusel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</si>
</sst>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indexed="8"/>
      <name val="Aptos Narrow"/>
      <family val="2"/>
      <scheme val="minor"/>
    </font>
    <font>
      <sz val="11"/>
      <color theme="1"/>
      <name val="Aptos Narrow"/>
      <family val="2"/>
      <charset val="186"/>
      <scheme val="minor"/>
    </font>
    <font>
      <sz val="11"/>
      <color rgb="FF00B050"/>
      <name val="Aptos Narrow"/>
      <family val="2"/>
      <scheme val="minor"/>
    </font>
    <font>
      <b/>
      <sz val="11"/>
      <color indexed="8"/>
      <name val="Aptos Narrow"/>
      <family val="2"/>
      <scheme val="minor"/>
    </font>
    <font>
      <sz val="11"/>
      <color indexed="8"/>
      <name val="Times New Roman"/>
      <family val="1"/>
      <charset val="186"/>
    </font>
    <font>
      <b/>
      <sz val="11"/>
      <color indexed="8"/>
      <name val="Times New Roman"/>
      <family val="1"/>
      <charset val="186"/>
    </font>
    <font>
      <b/>
      <sz val="11"/>
      <color theme="1"/>
      <name val="Aptos Narrow"/>
      <family val="2"/>
      <charset val="186"/>
      <scheme val="minor"/>
    </font>
    <font>
      <i/>
      <sz val="10"/>
      <color theme="1"/>
      <name val="Aptos Narrow"/>
      <family val="2"/>
      <charset val="186"/>
      <scheme val="minor"/>
    </font>
    <font>
      <b/>
      <sz val="11"/>
      <name val="Aptos Narrow"/>
      <family val="2"/>
      <charset val="186"/>
      <scheme val="minor"/>
    </font>
    <font>
      <sz val="11"/>
      <name val="Aptos Narrow"/>
      <family val="2"/>
      <charset val="186"/>
      <scheme val="minor"/>
    </font>
    <font>
      <b/>
      <sz val="10"/>
      <color indexed="8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sz val="10"/>
      <name val="Arial"/>
      <family val="2"/>
      <charset val="186"/>
    </font>
    <font>
      <sz val="12"/>
      <color theme="1"/>
      <name val="Aptos Narrow"/>
      <family val="2"/>
      <charset val="186"/>
      <scheme val="minor"/>
    </font>
    <font>
      <i/>
      <sz val="11"/>
      <color theme="1"/>
      <name val="Times New Roman"/>
      <family val="1"/>
      <charset val="186"/>
    </font>
    <font>
      <sz val="10"/>
      <color indexed="8"/>
      <name val="Times New Roman"/>
      <family val="1"/>
      <charset val="186"/>
    </font>
    <font>
      <sz val="10"/>
      <color indexed="8"/>
      <name val="Aptos Narrow"/>
      <family val="2"/>
      <scheme val="minor"/>
    </font>
    <font>
      <b/>
      <sz val="10"/>
      <name val="Times New Roman"/>
      <family val="1"/>
      <charset val="186"/>
    </font>
    <font>
      <i/>
      <sz val="10"/>
      <color indexed="8"/>
      <name val="Times New Roman"/>
      <family val="1"/>
      <charset val="186"/>
    </font>
    <font>
      <sz val="10"/>
      <name val="Times New Roman"/>
      <family val="1"/>
      <charset val="186"/>
    </font>
    <font>
      <sz val="10"/>
      <color rgb="FFFF0000"/>
      <name val="Times New Roman"/>
      <family val="1"/>
      <charset val="186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49992370372631"/>
        <bgColor indexed="64"/>
      </patternFill>
    </fill>
    <fill>
      <patternFill patternType="solid">
        <fgColor theme="3" tint="0.8999908444471571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3" fillId="0" borderId="0"/>
    <xf numFmtId="0" fontId="14" fillId="0" borderId="0"/>
  </cellStyleXfs>
  <cellXfs count="96">
    <xf numFmtId="0" fontId="0" fillId="0" borderId="0" xfId="0"/>
    <xf numFmtId="3" fontId="0" fillId="0" borderId="0" xfId="0" applyNumberFormat="1"/>
    <xf numFmtId="0" fontId="2" fillId="0" borderId="0" xfId="0" applyFont="1"/>
    <xf numFmtId="0" fontId="3" fillId="0" borderId="0" xfId="0" applyFont="1"/>
    <xf numFmtId="0" fontId="0" fillId="0" borderId="1" xfId="0" applyBorder="1"/>
    <xf numFmtId="0" fontId="4" fillId="0" borderId="0" xfId="0" applyFont="1"/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right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horizontal="center" wrapText="1"/>
    </xf>
    <xf numFmtId="0" fontId="9" fillId="0" borderId="1" xfId="0" applyFont="1" applyBorder="1"/>
    <xf numFmtId="3" fontId="9" fillId="0" borderId="1" xfId="0" applyNumberFormat="1" applyFont="1" applyBorder="1"/>
    <xf numFmtId="0" fontId="0" fillId="0" borderId="1" xfId="0" applyBorder="1" applyAlignment="1">
      <alignment wrapText="1"/>
    </xf>
    <xf numFmtId="0" fontId="0" fillId="0" borderId="5" xfId="0" applyBorder="1"/>
    <xf numFmtId="3" fontId="9" fillId="0" borderId="5" xfId="0" applyNumberFormat="1" applyFont="1" applyBorder="1"/>
    <xf numFmtId="0" fontId="6" fillId="0" borderId="3" xfId="0" applyFont="1" applyBorder="1"/>
    <xf numFmtId="0" fontId="9" fillId="0" borderId="3" xfId="0" applyFont="1" applyBorder="1"/>
    <xf numFmtId="0" fontId="0" fillId="0" borderId="3" xfId="0" applyBorder="1"/>
    <xf numFmtId="3" fontId="9" fillId="0" borderId="3" xfId="0" applyNumberFormat="1" applyFont="1" applyBorder="1"/>
    <xf numFmtId="0" fontId="0" fillId="0" borderId="6" xfId="0" applyBorder="1"/>
    <xf numFmtId="0" fontId="6" fillId="0" borderId="6" xfId="0" applyFont="1" applyBorder="1"/>
    <xf numFmtId="3" fontId="8" fillId="0" borderId="6" xfId="0" applyNumberFormat="1" applyFont="1" applyBorder="1"/>
    <xf numFmtId="0" fontId="0" fillId="0" borderId="7" xfId="0" applyBorder="1"/>
    <xf numFmtId="3" fontId="6" fillId="0" borderId="8" xfId="0" applyNumberFormat="1" applyFont="1" applyBorder="1"/>
    <xf numFmtId="0" fontId="7" fillId="0" borderId="0" xfId="0" applyFont="1" applyAlignment="1">
      <alignment horizontal="center"/>
    </xf>
    <xf numFmtId="0" fontId="10" fillId="2" borderId="1" xfId="0" applyFont="1" applyFill="1" applyBorder="1" applyAlignment="1">
      <alignment horizontal="center" vertical="center" wrapText="1"/>
    </xf>
    <xf numFmtId="0" fontId="11" fillId="0" borderId="0" xfId="1" applyFont="1" applyAlignment="1">
      <alignment vertical="center"/>
    </xf>
    <xf numFmtId="0" fontId="12" fillId="0" borderId="0" xfId="1" applyFont="1" applyAlignment="1">
      <alignment vertical="center"/>
    </xf>
    <xf numFmtId="0" fontId="12" fillId="0" borderId="0" xfId="1" applyFont="1" applyAlignment="1">
      <alignment horizontal="right" vertical="center"/>
    </xf>
    <xf numFmtId="0" fontId="12" fillId="0" borderId="0" xfId="1" applyFont="1" applyAlignment="1">
      <alignment horizontal="center" vertical="center"/>
    </xf>
    <xf numFmtId="2" fontId="12" fillId="0" borderId="0" xfId="1" applyNumberFormat="1" applyFont="1" applyAlignment="1">
      <alignment vertical="center"/>
    </xf>
    <xf numFmtId="0" fontId="12" fillId="0" borderId="0" xfId="1" applyFont="1" applyAlignment="1">
      <alignment horizontal="center"/>
    </xf>
    <xf numFmtId="0" fontId="11" fillId="0" borderId="0" xfId="1" applyFont="1" applyAlignment="1">
      <alignment horizontal="center"/>
    </xf>
    <xf numFmtId="0" fontId="1" fillId="0" borderId="1" xfId="1" applyBorder="1" applyAlignment="1">
      <alignment horizontal="center"/>
    </xf>
    <xf numFmtId="0" fontId="1" fillId="0" borderId="1" xfId="1" applyBorder="1"/>
    <xf numFmtId="0" fontId="1" fillId="0" borderId="1" xfId="1" applyBorder="1" applyAlignment="1">
      <alignment horizontal="right" indent="1"/>
    </xf>
    <xf numFmtId="2" fontId="1" fillId="0" borderId="1" xfId="1" applyNumberFormat="1" applyBorder="1"/>
    <xf numFmtId="0" fontId="11" fillId="5" borderId="1" xfId="2" applyFont="1" applyFill="1" applyBorder="1" applyAlignment="1">
      <alignment horizontal="center" vertical="center" wrapText="1"/>
    </xf>
    <xf numFmtId="2" fontId="11" fillId="5" borderId="1" xfId="2" applyNumberFormat="1" applyFont="1" applyFill="1" applyBorder="1" applyAlignment="1">
      <alignment horizontal="center" vertical="center" wrapText="1"/>
    </xf>
    <xf numFmtId="0" fontId="11" fillId="6" borderId="1" xfId="3" applyFont="1" applyFill="1" applyBorder="1" applyAlignment="1">
      <alignment horizontal="center" vertical="center" wrapText="1"/>
    </xf>
    <xf numFmtId="0" fontId="11" fillId="6" borderId="1" xfId="3" applyFont="1" applyFill="1" applyBorder="1" applyAlignment="1">
      <alignment horizontal="right" vertical="center" wrapText="1" indent="2"/>
    </xf>
    <xf numFmtId="2" fontId="11" fillId="6" borderId="1" xfId="3" applyNumberFormat="1" applyFont="1" applyFill="1" applyBorder="1" applyAlignment="1">
      <alignment horizontal="center" vertical="center" wrapText="1"/>
    </xf>
    <xf numFmtId="0" fontId="15" fillId="6" borderId="1" xfId="3" applyFont="1" applyFill="1" applyBorder="1" applyAlignment="1">
      <alignment horizontal="center" vertical="center" wrapText="1"/>
    </xf>
    <xf numFmtId="0" fontId="16" fillId="0" borderId="0" xfId="0" applyFont="1"/>
    <xf numFmtId="0" fontId="10" fillId="0" borderId="0" xfId="0" applyFont="1"/>
    <xf numFmtId="0" fontId="17" fillId="0" borderId="0" xfId="0" applyFont="1"/>
    <xf numFmtId="3" fontId="10" fillId="0" borderId="0" xfId="0" applyNumberFormat="1" applyFont="1"/>
    <xf numFmtId="3" fontId="16" fillId="0" borderId="0" xfId="0" applyNumberFormat="1" applyFont="1"/>
    <xf numFmtId="3" fontId="18" fillId="0" borderId="0" xfId="0" applyNumberFormat="1" applyFont="1"/>
    <xf numFmtId="0" fontId="10" fillId="2" borderId="1" xfId="0" applyFont="1" applyFill="1" applyBorder="1" applyAlignment="1">
      <alignment wrapText="1"/>
    </xf>
    <xf numFmtId="0" fontId="10" fillId="2" borderId="1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horizontal="center" vertical="center"/>
    </xf>
    <xf numFmtId="0" fontId="19" fillId="0" borderId="1" xfId="0" applyFont="1" applyBorder="1"/>
    <xf numFmtId="0" fontId="16" fillId="0" borderId="1" xfId="0" applyFont="1" applyBorder="1" applyAlignment="1">
      <alignment wrapText="1"/>
    </xf>
    <xf numFmtId="0" fontId="16" fillId="0" borderId="1" xfId="0" applyFont="1" applyBorder="1" applyAlignment="1">
      <alignment horizontal="center" wrapText="1"/>
    </xf>
    <xf numFmtId="0" fontId="16" fillId="0" borderId="1" xfId="0" applyFont="1" applyBorder="1"/>
    <xf numFmtId="0" fontId="19" fillId="0" borderId="1" xfId="0" applyFont="1" applyBorder="1" applyAlignment="1">
      <alignment horizontal="center"/>
    </xf>
    <xf numFmtId="0" fontId="10" fillId="3" borderId="1" xfId="0" applyFont="1" applyFill="1" applyBorder="1"/>
    <xf numFmtId="0" fontId="10" fillId="3" borderId="1" xfId="0" applyFont="1" applyFill="1" applyBorder="1" applyAlignment="1">
      <alignment wrapText="1"/>
    </xf>
    <xf numFmtId="0" fontId="10" fillId="3" borderId="1" xfId="0" applyFont="1" applyFill="1" applyBorder="1" applyAlignment="1">
      <alignment horizontal="center" wrapText="1"/>
    </xf>
    <xf numFmtId="3" fontId="18" fillId="3" borderId="1" xfId="0" applyNumberFormat="1" applyFont="1" applyFill="1" applyBorder="1"/>
    <xf numFmtId="0" fontId="16" fillId="0" borderId="1" xfId="0" applyFont="1" applyBorder="1" applyAlignment="1">
      <alignment horizontal="left"/>
    </xf>
    <xf numFmtId="3" fontId="20" fillId="0" borderId="1" xfId="0" applyNumberFormat="1" applyFont="1" applyBorder="1"/>
    <xf numFmtId="3" fontId="21" fillId="0" borderId="1" xfId="0" applyNumberFormat="1" applyFont="1" applyBorder="1"/>
    <xf numFmtId="3" fontId="16" fillId="0" borderId="1" xfId="0" applyNumberFormat="1" applyFont="1" applyBorder="1"/>
    <xf numFmtId="0" fontId="16" fillId="3" borderId="1" xfId="0" applyFont="1" applyFill="1" applyBorder="1"/>
    <xf numFmtId="3" fontId="18" fillId="4" borderId="1" xfId="0" applyNumberFormat="1" applyFont="1" applyFill="1" applyBorder="1"/>
    <xf numFmtId="3" fontId="20" fillId="4" borderId="1" xfId="0" applyNumberFormat="1" applyFont="1" applyFill="1" applyBorder="1"/>
    <xf numFmtId="0" fontId="20" fillId="0" borderId="1" xfId="0" applyFont="1" applyBorder="1"/>
    <xf numFmtId="0" fontId="18" fillId="3" borderId="1" xfId="0" applyFont="1" applyFill="1" applyBorder="1"/>
    <xf numFmtId="3" fontId="10" fillId="3" borderId="1" xfId="0" applyNumberFormat="1" applyFont="1" applyFill="1" applyBorder="1"/>
    <xf numFmtId="0" fontId="6" fillId="0" borderId="0" xfId="0" applyFont="1" applyAlignment="1">
      <alignment horizontal="right"/>
    </xf>
    <xf numFmtId="0" fontId="1" fillId="0" borderId="1" xfId="1" applyBorder="1" applyAlignment="1">
      <alignment horizontal="left"/>
    </xf>
    <xf numFmtId="0" fontId="0" fillId="0" borderId="0" xfId="0" applyAlignment="1">
      <alignment horizontal="left"/>
    </xf>
    <xf numFmtId="0" fontId="11" fillId="5" borderId="1" xfId="2" applyFont="1" applyFill="1" applyBorder="1" applyAlignment="1">
      <alignment vertical="center" wrapText="1"/>
    </xf>
    <xf numFmtId="0" fontId="11" fillId="6" borderId="1" xfId="3" applyFont="1" applyFill="1" applyBorder="1" applyAlignment="1"/>
    <xf numFmtId="0" fontId="1" fillId="0" borderId="1" xfId="1" applyBorder="1" applyAlignment="1"/>
    <xf numFmtId="0" fontId="0" fillId="0" borderId="0" xfId="0" applyAlignment="1"/>
    <xf numFmtId="0" fontId="11" fillId="0" borderId="0" xfId="1" applyFont="1" applyAlignment="1">
      <alignment horizontal="left" vertical="center"/>
    </xf>
    <xf numFmtId="0" fontId="12" fillId="5" borderId="1" xfId="2" applyFont="1" applyFill="1" applyBorder="1" applyAlignment="1">
      <alignment horizontal="left" vertical="center" wrapText="1"/>
    </xf>
    <xf numFmtId="0" fontId="11" fillId="6" borderId="1" xfId="3" applyFont="1" applyFill="1" applyBorder="1" applyAlignment="1">
      <alignment horizontal="left" vertical="center" wrapText="1"/>
    </xf>
    <xf numFmtId="0" fontId="8" fillId="5" borderId="1" xfId="0" applyFont="1" applyFill="1" applyBorder="1"/>
    <xf numFmtId="0" fontId="6" fillId="5" borderId="1" xfId="0" applyFont="1" applyFill="1" applyBorder="1"/>
    <xf numFmtId="3" fontId="8" fillId="5" borderId="1" xfId="0" applyNumberFormat="1" applyFont="1" applyFill="1" applyBorder="1"/>
    <xf numFmtId="0" fontId="8" fillId="5" borderId="6" xfId="0" applyFont="1" applyFill="1" applyBorder="1"/>
    <xf numFmtId="0" fontId="8" fillId="5" borderId="5" xfId="0" applyFont="1" applyFill="1" applyBorder="1"/>
    <xf numFmtId="0" fontId="6" fillId="5" borderId="6" xfId="0" applyFont="1" applyFill="1" applyBorder="1"/>
    <xf numFmtId="3" fontId="8" fillId="5" borderId="6" xfId="0" applyNumberFormat="1" applyFont="1" applyFill="1" applyBorder="1"/>
    <xf numFmtId="0" fontId="6" fillId="5" borderId="5" xfId="0" applyFont="1" applyFill="1" applyBorder="1"/>
    <xf numFmtId="0" fontId="6" fillId="5" borderId="2" xfId="0" applyFont="1" applyFill="1" applyBorder="1"/>
    <xf numFmtId="0" fontId="6" fillId="5" borderId="3" xfId="0" applyFont="1" applyFill="1" applyBorder="1"/>
    <xf numFmtId="0" fontId="0" fillId="5" borderId="3" xfId="0" applyFill="1" applyBorder="1"/>
    <xf numFmtId="3" fontId="8" fillId="5" borderId="4" xfId="0" applyNumberFormat="1" applyFont="1" applyFill="1" applyBorder="1"/>
  </cellXfs>
  <cellStyles count="4">
    <cellStyle name="Normaallaad" xfId="0" builtinId="0"/>
    <cellStyle name="Normaallaad 2" xfId="1" xr:uid="{DAEA2381-A70C-4AA3-A144-6850CFB370C7}"/>
    <cellStyle name="Normaallaad 2 2" xfId="2" xr:uid="{2F12ABFE-FF50-476D-A1DF-50AB5EC46624}"/>
    <cellStyle name="Normaallaad 3" xfId="3" xr:uid="{89623818-7888-4059-9EE7-26900C7C6BC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F490B1-75FA-4CC1-97FB-CF1D5C3DB5E0}">
  <dimension ref="A1:M90"/>
  <sheetViews>
    <sheetView tabSelected="1" zoomScaleNormal="100" workbookViewId="0">
      <selection activeCell="G62" sqref="G62"/>
    </sheetView>
  </sheetViews>
  <sheetFormatPr defaultRowHeight="14.5" x14ac:dyDescent="0.35"/>
  <cols>
    <col min="1" max="1" width="9.81640625" customWidth="1"/>
    <col min="2" max="2" width="44" customWidth="1"/>
    <col min="3" max="3" width="8.7265625" customWidth="1"/>
    <col min="4" max="4" width="8.54296875" customWidth="1"/>
    <col min="5" max="5" width="12.453125" customWidth="1"/>
    <col min="6" max="6" width="15.26953125" customWidth="1"/>
    <col min="7" max="7" width="45.81640625" customWidth="1"/>
    <col min="8" max="8" width="14.81640625" customWidth="1"/>
    <col min="9" max="9" width="12" customWidth="1"/>
    <col min="10" max="10" width="12.453125" customWidth="1"/>
    <col min="11" max="11" width="15" customWidth="1"/>
  </cols>
  <sheetData>
    <row r="1" spans="1:12" x14ac:dyDescent="0.35">
      <c r="A1" s="5"/>
      <c r="B1" s="5"/>
      <c r="C1" s="5"/>
      <c r="D1" s="5"/>
      <c r="E1" s="5"/>
      <c r="F1" s="5"/>
      <c r="G1" s="5"/>
      <c r="H1" s="5"/>
    </row>
    <row r="2" spans="1:12" x14ac:dyDescent="0.35">
      <c r="A2" s="46"/>
      <c r="B2" s="6" t="s">
        <v>81</v>
      </c>
      <c r="C2" s="46"/>
      <c r="D2" s="46"/>
      <c r="E2" s="46"/>
      <c r="F2" s="46"/>
      <c r="G2" s="46"/>
      <c r="H2" s="46"/>
      <c r="I2" s="48"/>
      <c r="J2" s="48"/>
      <c r="K2" s="48"/>
    </row>
    <row r="3" spans="1:12" x14ac:dyDescent="0.35">
      <c r="A3" s="46"/>
      <c r="B3" s="46"/>
      <c r="C3" s="46"/>
      <c r="D3" s="46"/>
      <c r="E3" s="46"/>
      <c r="F3" s="47"/>
      <c r="G3" s="47" t="s">
        <v>6</v>
      </c>
      <c r="H3" s="49">
        <f>H12</f>
        <v>260003412.00189999</v>
      </c>
      <c r="I3" s="49">
        <f>I12</f>
        <v>0</v>
      </c>
      <c r="J3" s="49">
        <f>J12</f>
        <v>0</v>
      </c>
      <c r="K3" s="49">
        <f>SUM(H3:J3)</f>
        <v>260003412.00189999</v>
      </c>
    </row>
    <row r="4" spans="1:12" x14ac:dyDescent="0.35">
      <c r="A4" s="46"/>
      <c r="B4" s="46"/>
      <c r="C4" s="46"/>
      <c r="D4" s="46"/>
      <c r="E4" s="46"/>
      <c r="F4" s="46"/>
      <c r="G4" s="46" t="s">
        <v>23</v>
      </c>
      <c r="H4" s="50">
        <f>H29</f>
        <v>-129663842.32986</v>
      </c>
      <c r="I4" s="50">
        <f t="shared" ref="I4:J4" si="0">I29</f>
        <v>-429599</v>
      </c>
      <c r="J4" s="50">
        <f t="shared" si="0"/>
        <v>0</v>
      </c>
      <c r="K4" s="50">
        <f t="shared" ref="K4:K8" si="1">SUM(H4:J4)</f>
        <v>-130093441.32986</v>
      </c>
      <c r="L4" s="1"/>
    </row>
    <row r="5" spans="1:12" ht="15.75" customHeight="1" x14ac:dyDescent="0.35">
      <c r="A5" s="46"/>
      <c r="B5" s="46"/>
      <c r="C5" s="46"/>
      <c r="D5" s="46"/>
      <c r="E5" s="46"/>
      <c r="F5" s="46"/>
      <c r="G5" s="46" t="s">
        <v>90</v>
      </c>
      <c r="H5" s="50">
        <f>H50-H7</f>
        <v>-83197233.817067653</v>
      </c>
      <c r="I5" s="50">
        <f>I50-I7</f>
        <v>0</v>
      </c>
      <c r="J5" s="50">
        <f>J50-J7</f>
        <v>0</v>
      </c>
      <c r="K5" s="50">
        <f t="shared" si="1"/>
        <v>-83197233.817067653</v>
      </c>
    </row>
    <row r="6" spans="1:12" ht="15.75" customHeight="1" x14ac:dyDescent="0.35">
      <c r="A6" s="46"/>
      <c r="B6" s="46"/>
      <c r="C6" s="46"/>
      <c r="D6" s="46"/>
      <c r="E6" s="46"/>
      <c r="F6" s="46"/>
      <c r="G6" s="47" t="s">
        <v>153</v>
      </c>
      <c r="H6" s="49">
        <f>SUM(H4:H5)</f>
        <v>-212861076.14692765</v>
      </c>
      <c r="I6" s="49">
        <f t="shared" ref="I6:J6" si="2">SUM(I4:I5)</f>
        <v>-429599</v>
      </c>
      <c r="J6" s="49">
        <f t="shared" si="2"/>
        <v>0</v>
      </c>
      <c r="K6" s="49">
        <f t="shared" si="1"/>
        <v>-213290675.14692765</v>
      </c>
    </row>
    <row r="7" spans="1:12" x14ac:dyDescent="0.35">
      <c r="A7" s="46"/>
      <c r="B7" s="46"/>
      <c r="C7" s="46"/>
      <c r="D7" s="46"/>
      <c r="E7" s="46"/>
      <c r="F7" s="46"/>
      <c r="G7" s="46" t="s">
        <v>68</v>
      </c>
      <c r="H7" s="50">
        <f>H55+H62+H69</f>
        <v>-143720203.32999998</v>
      </c>
      <c r="I7" s="50">
        <f t="shared" ref="I7:J7" si="3">I55+I62+I69</f>
        <v>0</v>
      </c>
      <c r="J7" s="50">
        <f t="shared" si="3"/>
        <v>0</v>
      </c>
      <c r="K7" s="50">
        <f t="shared" si="1"/>
        <v>-143720203.32999998</v>
      </c>
    </row>
    <row r="8" spans="1:12" x14ac:dyDescent="0.35">
      <c r="A8" s="46"/>
      <c r="B8" s="46"/>
      <c r="C8" s="46"/>
      <c r="D8" s="46"/>
      <c r="E8" s="46"/>
      <c r="F8" s="46"/>
      <c r="G8" s="46" t="s">
        <v>75</v>
      </c>
      <c r="H8" s="50">
        <f>H70</f>
        <v>-40263187.156295605</v>
      </c>
      <c r="I8" s="50">
        <f t="shared" ref="I8:J8" si="4">I70</f>
        <v>0</v>
      </c>
      <c r="J8" s="50">
        <f t="shared" si="4"/>
        <v>0</v>
      </c>
      <c r="K8" s="50">
        <f t="shared" si="1"/>
        <v>-40263187.156295605</v>
      </c>
    </row>
    <row r="9" spans="1:12" x14ac:dyDescent="0.35">
      <c r="A9" s="46"/>
      <c r="B9" s="46"/>
      <c r="C9" s="46"/>
      <c r="D9" s="46"/>
      <c r="E9" s="46"/>
      <c r="F9" s="47"/>
      <c r="G9" s="47"/>
      <c r="H9" s="51"/>
      <c r="I9" s="51"/>
      <c r="J9" s="51"/>
      <c r="K9" s="51"/>
    </row>
    <row r="10" spans="1:12" ht="76.5" customHeight="1" x14ac:dyDescent="0.35">
      <c r="A10" s="52" t="s">
        <v>1</v>
      </c>
      <c r="B10" s="28" t="s">
        <v>2</v>
      </c>
      <c r="C10" s="53" t="s">
        <v>82</v>
      </c>
      <c r="D10" s="54" t="s">
        <v>3</v>
      </c>
      <c r="E10" s="28" t="s">
        <v>4</v>
      </c>
      <c r="F10" s="54" t="s">
        <v>0</v>
      </c>
      <c r="G10" s="54" t="s">
        <v>5</v>
      </c>
      <c r="H10" s="28" t="s">
        <v>152</v>
      </c>
      <c r="I10" s="28" t="s">
        <v>151</v>
      </c>
      <c r="J10" s="28" t="s">
        <v>665</v>
      </c>
      <c r="K10" s="28" t="s">
        <v>150</v>
      </c>
    </row>
    <row r="11" spans="1:12" x14ac:dyDescent="0.35">
      <c r="A11" s="55" t="s">
        <v>89</v>
      </c>
      <c r="B11" s="56"/>
      <c r="C11" s="57"/>
      <c r="D11" s="58"/>
      <c r="E11" s="58"/>
      <c r="F11" s="58"/>
      <c r="G11" s="55"/>
      <c r="H11" s="55" t="s">
        <v>80</v>
      </c>
      <c r="I11" s="59" t="s">
        <v>149</v>
      </c>
      <c r="J11" s="59"/>
      <c r="K11" s="58"/>
    </row>
    <row r="12" spans="1:12" x14ac:dyDescent="0.35">
      <c r="A12" s="60" t="s">
        <v>84</v>
      </c>
      <c r="B12" s="61"/>
      <c r="C12" s="62"/>
      <c r="D12" s="60"/>
      <c r="E12" s="60"/>
      <c r="F12" s="60"/>
      <c r="G12" s="60"/>
      <c r="H12" s="63">
        <f>SUM(H13:H28)</f>
        <v>260003412.00189999</v>
      </c>
      <c r="I12" s="63">
        <f t="shared" ref="I12:J12" si="5">SUM(I13:I28)</f>
        <v>0</v>
      </c>
      <c r="J12" s="63">
        <f t="shared" si="5"/>
        <v>0</v>
      </c>
      <c r="K12" s="63">
        <f>SUM(J13:K28)</f>
        <v>260003412.00189999</v>
      </c>
    </row>
    <row r="13" spans="1:12" x14ac:dyDescent="0.35">
      <c r="A13" s="58" t="s">
        <v>7</v>
      </c>
      <c r="B13" s="58" t="s">
        <v>6</v>
      </c>
      <c r="C13" s="64">
        <v>10</v>
      </c>
      <c r="D13" s="64">
        <v>320360</v>
      </c>
      <c r="E13" s="58"/>
      <c r="F13" s="58" t="s">
        <v>6</v>
      </c>
      <c r="G13" s="58" t="s">
        <v>92</v>
      </c>
      <c r="H13" s="65">
        <v>260000</v>
      </c>
      <c r="I13" s="65"/>
      <c r="J13" s="65"/>
      <c r="K13" s="65">
        <f>SUM(H13:J13)</f>
        <v>260000</v>
      </c>
    </row>
    <row r="14" spans="1:12" x14ac:dyDescent="0.35">
      <c r="A14" s="58" t="s">
        <v>7</v>
      </c>
      <c r="B14" s="58" t="s">
        <v>6</v>
      </c>
      <c r="C14" s="64">
        <v>10</v>
      </c>
      <c r="D14" s="64">
        <v>320710</v>
      </c>
      <c r="E14" s="58"/>
      <c r="F14" s="58" t="s">
        <v>6</v>
      </c>
      <c r="G14" s="58" t="s">
        <v>91</v>
      </c>
      <c r="H14" s="65">
        <v>230000</v>
      </c>
      <c r="I14" s="58"/>
      <c r="J14" s="58"/>
      <c r="K14" s="65">
        <f t="shared" ref="K14:K28" si="6">SUM(H14:J14)</f>
        <v>230000</v>
      </c>
    </row>
    <row r="15" spans="1:12" x14ac:dyDescent="0.35">
      <c r="A15" s="58" t="s">
        <v>7</v>
      </c>
      <c r="B15" s="58" t="s">
        <v>6</v>
      </c>
      <c r="C15" s="58" t="s">
        <v>8</v>
      </c>
      <c r="D15" s="64">
        <v>320020</v>
      </c>
      <c r="E15" s="58"/>
      <c r="F15" s="58" t="s">
        <v>6</v>
      </c>
      <c r="G15" s="58" t="s">
        <v>9</v>
      </c>
      <c r="H15" s="65">
        <v>31000000</v>
      </c>
      <c r="I15" s="58"/>
      <c r="J15" s="58"/>
      <c r="K15" s="65">
        <f t="shared" si="6"/>
        <v>31000000</v>
      </c>
    </row>
    <row r="16" spans="1:12" x14ac:dyDescent="0.35">
      <c r="A16" s="58" t="s">
        <v>7</v>
      </c>
      <c r="B16" s="58" t="s">
        <v>6</v>
      </c>
      <c r="C16" s="64">
        <v>10</v>
      </c>
      <c r="D16" s="64">
        <v>3230004</v>
      </c>
      <c r="E16" s="58"/>
      <c r="F16" s="58" t="s">
        <v>6</v>
      </c>
      <c r="G16" s="58" t="s">
        <v>93</v>
      </c>
      <c r="H16" s="65">
        <v>137000000</v>
      </c>
      <c r="I16" s="66"/>
      <c r="J16" s="66"/>
      <c r="K16" s="65">
        <f t="shared" si="6"/>
        <v>137000000</v>
      </c>
    </row>
    <row r="17" spans="1:13" x14ac:dyDescent="0.35">
      <c r="A17" s="58" t="s">
        <v>7</v>
      </c>
      <c r="B17" s="58" t="s">
        <v>6</v>
      </c>
      <c r="C17" s="64">
        <v>10</v>
      </c>
      <c r="D17" s="64">
        <v>323800</v>
      </c>
      <c r="E17" s="58"/>
      <c r="F17" s="58" t="s">
        <v>6</v>
      </c>
      <c r="G17" s="58" t="s">
        <v>95</v>
      </c>
      <c r="H17" s="65">
        <v>13930649</v>
      </c>
      <c r="I17" s="58"/>
      <c r="J17" s="58"/>
      <c r="K17" s="65">
        <f t="shared" si="6"/>
        <v>13930649</v>
      </c>
    </row>
    <row r="18" spans="1:13" x14ac:dyDescent="0.35">
      <c r="A18" s="58" t="s">
        <v>7</v>
      </c>
      <c r="B18" s="58" t="s">
        <v>6</v>
      </c>
      <c r="C18" s="64">
        <v>10</v>
      </c>
      <c r="D18" s="64">
        <v>323330</v>
      </c>
      <c r="E18" s="58"/>
      <c r="F18" s="58" t="s">
        <v>6</v>
      </c>
      <c r="G18" s="58" t="s">
        <v>94</v>
      </c>
      <c r="H18" s="65">
        <v>42949</v>
      </c>
      <c r="I18" s="58"/>
      <c r="J18" s="58"/>
      <c r="K18" s="65">
        <f t="shared" si="6"/>
        <v>42949</v>
      </c>
    </row>
    <row r="19" spans="1:13" x14ac:dyDescent="0.35">
      <c r="A19" s="58" t="s">
        <v>7</v>
      </c>
      <c r="B19" s="58" t="s">
        <v>6</v>
      </c>
      <c r="C19" s="58" t="s">
        <v>8</v>
      </c>
      <c r="D19" s="64">
        <v>323700</v>
      </c>
      <c r="E19" s="58"/>
      <c r="F19" s="58" t="s">
        <v>6</v>
      </c>
      <c r="G19" s="58" t="s">
        <v>96</v>
      </c>
      <c r="H19" s="65">
        <v>1582</v>
      </c>
      <c r="I19" s="66"/>
      <c r="J19" s="66"/>
      <c r="K19" s="65">
        <f t="shared" si="6"/>
        <v>1582</v>
      </c>
    </row>
    <row r="20" spans="1:13" x14ac:dyDescent="0.35">
      <c r="A20" s="58" t="s">
        <v>7</v>
      </c>
      <c r="B20" s="58" t="s">
        <v>6</v>
      </c>
      <c r="C20" s="58" t="s">
        <v>8</v>
      </c>
      <c r="D20" s="64">
        <v>323710</v>
      </c>
      <c r="E20" s="58"/>
      <c r="F20" s="58" t="s">
        <v>6</v>
      </c>
      <c r="G20" s="58" t="s">
        <v>97</v>
      </c>
      <c r="H20" s="65">
        <v>7000</v>
      </c>
      <c r="I20" s="66"/>
      <c r="J20" s="66"/>
      <c r="K20" s="65">
        <f t="shared" si="6"/>
        <v>7000</v>
      </c>
    </row>
    <row r="21" spans="1:13" x14ac:dyDescent="0.35">
      <c r="A21" s="58" t="s">
        <v>7</v>
      </c>
      <c r="B21" s="58" t="s">
        <v>6</v>
      </c>
      <c r="C21" s="58" t="s">
        <v>8</v>
      </c>
      <c r="D21" s="64">
        <v>3818</v>
      </c>
      <c r="E21" s="58"/>
      <c r="F21" s="58" t="s">
        <v>6</v>
      </c>
      <c r="G21" s="58" t="s">
        <v>10</v>
      </c>
      <c r="H21" s="65">
        <v>5000.0001000000002</v>
      </c>
      <c r="I21" s="67"/>
      <c r="J21" s="67"/>
      <c r="K21" s="65">
        <f t="shared" si="6"/>
        <v>5000.0001000000002</v>
      </c>
    </row>
    <row r="22" spans="1:13" x14ac:dyDescent="0.35">
      <c r="A22" s="58" t="s">
        <v>7</v>
      </c>
      <c r="B22" s="58" t="s">
        <v>6</v>
      </c>
      <c r="C22" s="58" t="s">
        <v>8</v>
      </c>
      <c r="D22" s="58" t="s">
        <v>11</v>
      </c>
      <c r="E22" s="58"/>
      <c r="F22" s="58" t="s">
        <v>6</v>
      </c>
      <c r="G22" s="58" t="s">
        <v>12</v>
      </c>
      <c r="H22" s="65">
        <v>15000.000099999999</v>
      </c>
      <c r="I22" s="67"/>
      <c r="J22" s="67"/>
      <c r="K22" s="65">
        <f t="shared" si="6"/>
        <v>15000.000099999999</v>
      </c>
    </row>
    <row r="23" spans="1:13" x14ac:dyDescent="0.35">
      <c r="A23" s="58" t="s">
        <v>7</v>
      </c>
      <c r="B23" s="58" t="s">
        <v>6</v>
      </c>
      <c r="C23" s="58" t="s">
        <v>8</v>
      </c>
      <c r="D23" s="58" t="s">
        <v>13</v>
      </c>
      <c r="E23" s="58"/>
      <c r="F23" s="58" t="s">
        <v>6</v>
      </c>
      <c r="G23" s="58" t="s">
        <v>102</v>
      </c>
      <c r="H23" s="65">
        <v>28000000.000100002</v>
      </c>
      <c r="I23" s="67"/>
      <c r="J23" s="67"/>
      <c r="K23" s="65">
        <f t="shared" si="6"/>
        <v>28000000.000100002</v>
      </c>
    </row>
    <row r="24" spans="1:13" x14ac:dyDescent="0.35">
      <c r="A24" s="58" t="s">
        <v>7</v>
      </c>
      <c r="B24" s="58" t="s">
        <v>6</v>
      </c>
      <c r="C24" s="58" t="s">
        <v>8</v>
      </c>
      <c r="D24" s="58" t="s">
        <v>14</v>
      </c>
      <c r="E24" s="58"/>
      <c r="F24" s="58" t="s">
        <v>6</v>
      </c>
      <c r="G24" s="58" t="s">
        <v>98</v>
      </c>
      <c r="H24" s="65">
        <v>10000.000099999999</v>
      </c>
      <c r="I24" s="67"/>
      <c r="J24" s="67"/>
      <c r="K24" s="65">
        <f t="shared" si="6"/>
        <v>10000.000099999999</v>
      </c>
    </row>
    <row r="25" spans="1:13" x14ac:dyDescent="0.35">
      <c r="A25" s="58" t="s">
        <v>7</v>
      </c>
      <c r="B25" s="58" t="s">
        <v>6</v>
      </c>
      <c r="C25" s="58" t="s">
        <v>8</v>
      </c>
      <c r="D25" s="58" t="s">
        <v>15</v>
      </c>
      <c r="E25" s="58"/>
      <c r="F25" s="58" t="s">
        <v>6</v>
      </c>
      <c r="G25" s="58" t="s">
        <v>99</v>
      </c>
      <c r="H25" s="65">
        <v>6000.0002000000013</v>
      </c>
      <c r="I25" s="67"/>
      <c r="J25" s="67"/>
      <c r="K25" s="65">
        <f t="shared" si="6"/>
        <v>6000.0002000000013</v>
      </c>
    </row>
    <row r="26" spans="1:13" x14ac:dyDescent="0.35">
      <c r="A26" s="58" t="s">
        <v>7</v>
      </c>
      <c r="B26" s="58" t="s">
        <v>6</v>
      </c>
      <c r="C26" s="58" t="s">
        <v>16</v>
      </c>
      <c r="D26" s="58" t="s">
        <v>17</v>
      </c>
      <c r="E26" s="58"/>
      <c r="F26" s="58" t="s">
        <v>6</v>
      </c>
      <c r="G26" s="58" t="s">
        <v>18</v>
      </c>
      <c r="H26" s="65">
        <v>47219232.000799999</v>
      </c>
      <c r="I26" s="67"/>
      <c r="J26" s="67"/>
      <c r="K26" s="65">
        <f t="shared" si="6"/>
        <v>47219232.000799999</v>
      </c>
    </row>
    <row r="27" spans="1:13" x14ac:dyDescent="0.35">
      <c r="A27" s="58" t="s">
        <v>7</v>
      </c>
      <c r="B27" s="58" t="s">
        <v>6</v>
      </c>
      <c r="C27" s="58" t="s">
        <v>19</v>
      </c>
      <c r="D27" s="58" t="s">
        <v>20</v>
      </c>
      <c r="E27" s="58"/>
      <c r="F27" s="58" t="s">
        <v>6</v>
      </c>
      <c r="G27" s="58" t="s">
        <v>21</v>
      </c>
      <c r="H27" s="65">
        <v>2026000.0004</v>
      </c>
      <c r="I27" s="67"/>
      <c r="J27" s="67"/>
      <c r="K27" s="65">
        <f t="shared" si="6"/>
        <v>2026000.0004</v>
      </c>
      <c r="M27" s="2"/>
    </row>
    <row r="28" spans="1:13" x14ac:dyDescent="0.35">
      <c r="A28" s="58" t="s">
        <v>7</v>
      </c>
      <c r="B28" s="58" t="s">
        <v>6</v>
      </c>
      <c r="C28" s="58" t="s">
        <v>22</v>
      </c>
      <c r="D28" s="64">
        <v>388090</v>
      </c>
      <c r="E28" s="58"/>
      <c r="F28" s="58" t="s">
        <v>6</v>
      </c>
      <c r="G28" s="58" t="s">
        <v>83</v>
      </c>
      <c r="H28" s="65">
        <v>250000.0001</v>
      </c>
      <c r="I28" s="67"/>
      <c r="J28" s="67"/>
      <c r="K28" s="65">
        <f t="shared" si="6"/>
        <v>250000.0001</v>
      </c>
    </row>
    <row r="29" spans="1:13" x14ac:dyDescent="0.35">
      <c r="A29" s="60" t="s">
        <v>85</v>
      </c>
      <c r="B29" s="60"/>
      <c r="C29" s="68"/>
      <c r="D29" s="68"/>
      <c r="E29" s="68"/>
      <c r="F29" s="68"/>
      <c r="G29" s="68"/>
      <c r="H29" s="63">
        <f>SUM(H30:H49)</f>
        <v>-129663842.32986</v>
      </c>
      <c r="I29" s="63">
        <f>SUM(I30:I49)</f>
        <v>-429599</v>
      </c>
      <c r="J29" s="63">
        <f>SUM(J30:J49)</f>
        <v>0</v>
      </c>
      <c r="K29" s="63">
        <f>SUM(J30:K49)</f>
        <v>-130093441.32986</v>
      </c>
    </row>
    <row r="30" spans="1:13" x14ac:dyDescent="0.35">
      <c r="A30" s="58" t="s">
        <v>24</v>
      </c>
      <c r="B30" s="58" t="s">
        <v>23</v>
      </c>
      <c r="C30" s="58" t="s">
        <v>25</v>
      </c>
      <c r="D30" s="58" t="s">
        <v>26</v>
      </c>
      <c r="E30" s="58" t="s">
        <v>29</v>
      </c>
      <c r="F30" s="58" t="s">
        <v>23</v>
      </c>
      <c r="G30" s="58" t="s">
        <v>148</v>
      </c>
      <c r="H30" s="69"/>
      <c r="I30" s="70">
        <v>-333333</v>
      </c>
      <c r="J30" s="70"/>
      <c r="K30" s="67">
        <f t="shared" ref="K30:K49" si="7">SUM(H30:J30)</f>
        <v>-333333</v>
      </c>
    </row>
    <row r="31" spans="1:13" x14ac:dyDescent="0.35">
      <c r="A31" s="58" t="s">
        <v>24</v>
      </c>
      <c r="B31" s="58" t="s">
        <v>23</v>
      </c>
      <c r="C31" s="58" t="s">
        <v>25</v>
      </c>
      <c r="D31" s="58" t="s">
        <v>26</v>
      </c>
      <c r="E31" s="58" t="s">
        <v>31</v>
      </c>
      <c r="F31" s="58" t="s">
        <v>23</v>
      </c>
      <c r="G31" s="58" t="s">
        <v>32</v>
      </c>
      <c r="H31" s="67">
        <v>-780000</v>
      </c>
      <c r="I31" s="58"/>
      <c r="J31" s="58"/>
      <c r="K31" s="67">
        <f t="shared" si="7"/>
        <v>-780000</v>
      </c>
    </row>
    <row r="32" spans="1:13" x14ac:dyDescent="0.35">
      <c r="A32" s="58" t="s">
        <v>33</v>
      </c>
      <c r="B32" s="58" t="s">
        <v>23</v>
      </c>
      <c r="C32" s="58" t="s">
        <v>25</v>
      </c>
      <c r="D32" s="58" t="s">
        <v>26</v>
      </c>
      <c r="E32" s="58" t="s">
        <v>35</v>
      </c>
      <c r="F32" s="58" t="s">
        <v>23</v>
      </c>
      <c r="G32" s="58" t="s">
        <v>36</v>
      </c>
      <c r="H32" s="67">
        <v>-44300</v>
      </c>
      <c r="I32" s="58"/>
      <c r="J32" s="58"/>
      <c r="K32" s="67">
        <f t="shared" si="7"/>
        <v>-44300</v>
      </c>
    </row>
    <row r="33" spans="1:11" x14ac:dyDescent="0.35">
      <c r="A33" s="58" t="s">
        <v>37</v>
      </c>
      <c r="B33" s="58" t="s">
        <v>23</v>
      </c>
      <c r="C33" s="58" t="s">
        <v>25</v>
      </c>
      <c r="D33" s="58" t="s">
        <v>26</v>
      </c>
      <c r="E33" s="58" t="s">
        <v>38</v>
      </c>
      <c r="F33" s="58" t="s">
        <v>23</v>
      </c>
      <c r="G33" s="58" t="s">
        <v>39</v>
      </c>
      <c r="H33" s="67">
        <v>-20000</v>
      </c>
      <c r="I33" s="58"/>
      <c r="J33" s="58"/>
      <c r="K33" s="67">
        <f t="shared" si="7"/>
        <v>-20000</v>
      </c>
    </row>
    <row r="34" spans="1:11" x14ac:dyDescent="0.35">
      <c r="A34" s="58" t="s">
        <v>37</v>
      </c>
      <c r="B34" s="58" t="s">
        <v>23</v>
      </c>
      <c r="C34" s="58" t="s">
        <v>25</v>
      </c>
      <c r="D34" s="58" t="s">
        <v>26</v>
      </c>
      <c r="E34" s="58" t="s">
        <v>35</v>
      </c>
      <c r="F34" s="58" t="s">
        <v>23</v>
      </c>
      <c r="G34" s="58" t="s">
        <v>36</v>
      </c>
      <c r="H34" s="67">
        <v>-2460000</v>
      </c>
      <c r="I34" s="58"/>
      <c r="J34" s="58"/>
      <c r="K34" s="67">
        <f t="shared" si="7"/>
        <v>-2460000</v>
      </c>
    </row>
    <row r="35" spans="1:11" x14ac:dyDescent="0.35">
      <c r="A35" s="58" t="s">
        <v>37</v>
      </c>
      <c r="B35" s="58" t="s">
        <v>23</v>
      </c>
      <c r="C35" s="58" t="s">
        <v>25</v>
      </c>
      <c r="D35" s="58" t="s">
        <v>26</v>
      </c>
      <c r="E35" s="71" t="s">
        <v>27</v>
      </c>
      <c r="F35" s="71" t="s">
        <v>23</v>
      </c>
      <c r="G35" s="71" t="s">
        <v>28</v>
      </c>
      <c r="H35" s="65">
        <v>-200000</v>
      </c>
      <c r="I35" s="70">
        <v>-54178</v>
      </c>
      <c r="J35" s="58"/>
      <c r="K35" s="67">
        <f t="shared" si="7"/>
        <v>-254178</v>
      </c>
    </row>
    <row r="36" spans="1:11" x14ac:dyDescent="0.35">
      <c r="A36" s="58" t="s">
        <v>37</v>
      </c>
      <c r="B36" s="58" t="s">
        <v>23</v>
      </c>
      <c r="C36" s="58" t="s">
        <v>25</v>
      </c>
      <c r="D36" s="58" t="s">
        <v>26</v>
      </c>
      <c r="E36" s="58" t="s">
        <v>40</v>
      </c>
      <c r="F36" s="58" t="s">
        <v>23</v>
      </c>
      <c r="G36" s="58" t="s">
        <v>41</v>
      </c>
      <c r="H36" s="67">
        <v>-68665595.329860002</v>
      </c>
      <c r="I36" s="58"/>
      <c r="J36" s="58"/>
      <c r="K36" s="67">
        <f t="shared" si="7"/>
        <v>-68665595.329860002</v>
      </c>
    </row>
    <row r="37" spans="1:11" x14ac:dyDescent="0.35">
      <c r="A37" s="58" t="s">
        <v>37</v>
      </c>
      <c r="B37" s="58" t="s">
        <v>23</v>
      </c>
      <c r="C37" s="58" t="s">
        <v>25</v>
      </c>
      <c r="D37" s="58" t="s">
        <v>26</v>
      </c>
      <c r="E37" s="58" t="s">
        <v>42</v>
      </c>
      <c r="F37" s="58" t="s">
        <v>23</v>
      </c>
      <c r="G37" s="58" t="s">
        <v>43</v>
      </c>
      <c r="H37" s="67">
        <v>-790000</v>
      </c>
      <c r="I37" s="58"/>
      <c r="J37" s="58"/>
      <c r="K37" s="67">
        <f t="shared" si="7"/>
        <v>-790000</v>
      </c>
    </row>
    <row r="38" spans="1:11" x14ac:dyDescent="0.35">
      <c r="A38" s="58" t="s">
        <v>37</v>
      </c>
      <c r="B38" s="58" t="s">
        <v>23</v>
      </c>
      <c r="C38" s="58" t="s">
        <v>25</v>
      </c>
      <c r="D38" s="58" t="s">
        <v>26</v>
      </c>
      <c r="E38" s="58" t="s">
        <v>44</v>
      </c>
      <c r="F38" s="58" t="s">
        <v>23</v>
      </c>
      <c r="G38" s="58" t="s">
        <v>45</v>
      </c>
      <c r="H38" s="67">
        <v>-3000000</v>
      </c>
      <c r="I38" s="58"/>
      <c r="J38" s="58"/>
      <c r="K38" s="67">
        <f t="shared" si="7"/>
        <v>-3000000</v>
      </c>
    </row>
    <row r="39" spans="1:11" x14ac:dyDescent="0.35">
      <c r="A39" s="58" t="s">
        <v>37</v>
      </c>
      <c r="B39" s="58" t="s">
        <v>23</v>
      </c>
      <c r="C39" s="58" t="s">
        <v>25</v>
      </c>
      <c r="D39" s="58" t="s">
        <v>26</v>
      </c>
      <c r="E39" s="71" t="s">
        <v>46</v>
      </c>
      <c r="F39" s="71" t="s">
        <v>23</v>
      </c>
      <c r="G39" s="71" t="s">
        <v>47</v>
      </c>
      <c r="H39" s="65"/>
      <c r="I39" s="65">
        <v>-37000</v>
      </c>
      <c r="J39" s="67"/>
      <c r="K39" s="67">
        <f t="shared" si="7"/>
        <v>-37000</v>
      </c>
    </row>
    <row r="40" spans="1:11" x14ac:dyDescent="0.35">
      <c r="A40" s="58" t="s">
        <v>37</v>
      </c>
      <c r="B40" s="58" t="s">
        <v>23</v>
      </c>
      <c r="C40" s="58" t="s">
        <v>25</v>
      </c>
      <c r="D40" s="58" t="s">
        <v>26</v>
      </c>
      <c r="E40" s="58" t="s">
        <v>48</v>
      </c>
      <c r="F40" s="58" t="s">
        <v>23</v>
      </c>
      <c r="G40" s="58" t="s">
        <v>49</v>
      </c>
      <c r="H40" s="65">
        <v>-500000</v>
      </c>
      <c r="I40" s="58"/>
      <c r="J40" s="58"/>
      <c r="K40" s="67">
        <f t="shared" si="7"/>
        <v>-500000</v>
      </c>
    </row>
    <row r="41" spans="1:11" x14ac:dyDescent="0.35">
      <c r="A41" s="58" t="s">
        <v>37</v>
      </c>
      <c r="B41" s="58" t="s">
        <v>23</v>
      </c>
      <c r="C41" s="58" t="s">
        <v>25</v>
      </c>
      <c r="D41" s="58" t="s">
        <v>26</v>
      </c>
      <c r="E41" s="58" t="s">
        <v>50</v>
      </c>
      <c r="F41" s="58" t="s">
        <v>23</v>
      </c>
      <c r="G41" s="58" t="s">
        <v>147</v>
      </c>
      <c r="H41" s="65"/>
      <c r="I41" s="67">
        <v>-5088</v>
      </c>
      <c r="J41" s="67"/>
      <c r="K41" s="67">
        <f t="shared" si="7"/>
        <v>-5088</v>
      </c>
    </row>
    <row r="42" spans="1:11" x14ac:dyDescent="0.35">
      <c r="A42" s="58" t="s">
        <v>37</v>
      </c>
      <c r="B42" s="58" t="s">
        <v>23</v>
      </c>
      <c r="C42" s="58" t="s">
        <v>16</v>
      </c>
      <c r="D42" s="58" t="s">
        <v>26</v>
      </c>
      <c r="E42" s="58" t="s">
        <v>35</v>
      </c>
      <c r="F42" s="58" t="s">
        <v>23</v>
      </c>
      <c r="G42" s="58" t="s">
        <v>36</v>
      </c>
      <c r="H42" s="65">
        <v>-528422</v>
      </c>
      <c r="I42" s="58"/>
      <c r="J42" s="58"/>
      <c r="K42" s="67">
        <f t="shared" si="7"/>
        <v>-528422</v>
      </c>
    </row>
    <row r="43" spans="1:11" x14ac:dyDescent="0.35">
      <c r="A43" s="58" t="s">
        <v>37</v>
      </c>
      <c r="B43" s="58" t="s">
        <v>23</v>
      </c>
      <c r="C43" s="58" t="s">
        <v>16</v>
      </c>
      <c r="D43" s="58" t="s">
        <v>26</v>
      </c>
      <c r="E43" s="58" t="s">
        <v>51</v>
      </c>
      <c r="F43" s="58" t="s">
        <v>23</v>
      </c>
      <c r="G43" s="58" t="s">
        <v>52</v>
      </c>
      <c r="H43" s="65">
        <v>-12427068</v>
      </c>
      <c r="I43" s="58"/>
      <c r="J43" s="58"/>
      <c r="K43" s="67">
        <f t="shared" si="7"/>
        <v>-12427068</v>
      </c>
    </row>
    <row r="44" spans="1:11" x14ac:dyDescent="0.35">
      <c r="A44" s="58" t="s">
        <v>37</v>
      </c>
      <c r="B44" s="58" t="s">
        <v>23</v>
      </c>
      <c r="C44" s="58" t="s">
        <v>16</v>
      </c>
      <c r="D44" s="58" t="s">
        <v>26</v>
      </c>
      <c r="E44" s="58" t="s">
        <v>40</v>
      </c>
      <c r="F44" s="58" t="s">
        <v>23</v>
      </c>
      <c r="G44" s="71" t="s">
        <v>41</v>
      </c>
      <c r="H44" s="65">
        <v>-7559000</v>
      </c>
      <c r="I44" s="58"/>
      <c r="J44" s="58"/>
      <c r="K44" s="67">
        <f t="shared" si="7"/>
        <v>-7559000</v>
      </c>
    </row>
    <row r="45" spans="1:11" x14ac:dyDescent="0.35">
      <c r="A45" s="58" t="s">
        <v>37</v>
      </c>
      <c r="B45" s="58" t="s">
        <v>23</v>
      </c>
      <c r="C45" s="58" t="s">
        <v>16</v>
      </c>
      <c r="D45" s="58" t="s">
        <v>26</v>
      </c>
      <c r="E45" s="58" t="s">
        <v>53</v>
      </c>
      <c r="F45" s="58" t="s">
        <v>23</v>
      </c>
      <c r="G45" s="58" t="s">
        <v>54</v>
      </c>
      <c r="H45" s="65">
        <v>-3709000</v>
      </c>
      <c r="I45" s="58"/>
      <c r="J45" s="58"/>
      <c r="K45" s="67">
        <f t="shared" si="7"/>
        <v>-3709000</v>
      </c>
    </row>
    <row r="46" spans="1:11" x14ac:dyDescent="0.35">
      <c r="A46" s="58" t="s">
        <v>37</v>
      </c>
      <c r="B46" s="58" t="s">
        <v>23</v>
      </c>
      <c r="C46" s="58" t="s">
        <v>16</v>
      </c>
      <c r="D46" s="58" t="s">
        <v>26</v>
      </c>
      <c r="E46" s="58" t="s">
        <v>55</v>
      </c>
      <c r="F46" s="58" t="s">
        <v>23</v>
      </c>
      <c r="G46" s="58" t="s">
        <v>56</v>
      </c>
      <c r="H46" s="65">
        <v>-24300000</v>
      </c>
      <c r="I46" s="58"/>
      <c r="J46" s="58"/>
      <c r="K46" s="67">
        <f t="shared" si="7"/>
        <v>-24300000</v>
      </c>
    </row>
    <row r="47" spans="1:11" x14ac:dyDescent="0.35">
      <c r="A47" s="58" t="s">
        <v>37</v>
      </c>
      <c r="B47" s="58" t="s">
        <v>23</v>
      </c>
      <c r="C47" s="58" t="s">
        <v>16</v>
      </c>
      <c r="D47" s="58" t="s">
        <v>26</v>
      </c>
      <c r="E47" s="58" t="s">
        <v>57</v>
      </c>
      <c r="F47" s="58" t="s">
        <v>23</v>
      </c>
      <c r="G47" s="58" t="s">
        <v>58</v>
      </c>
      <c r="H47" s="65">
        <v>-3895000</v>
      </c>
      <c r="I47" s="58"/>
      <c r="J47" s="58"/>
      <c r="K47" s="67">
        <f t="shared" si="7"/>
        <v>-3895000</v>
      </c>
    </row>
    <row r="48" spans="1:11" x14ac:dyDescent="0.35">
      <c r="A48" s="58" t="s">
        <v>37</v>
      </c>
      <c r="B48" s="58" t="s">
        <v>23</v>
      </c>
      <c r="C48" s="58" t="s">
        <v>59</v>
      </c>
      <c r="D48" s="58" t="s">
        <v>26</v>
      </c>
      <c r="E48" s="58" t="s">
        <v>51</v>
      </c>
      <c r="F48" s="58" t="s">
        <v>23</v>
      </c>
      <c r="G48" s="58" t="s">
        <v>52</v>
      </c>
      <c r="H48" s="65">
        <v>-580539</v>
      </c>
      <c r="I48" s="58"/>
      <c r="J48" s="58"/>
      <c r="K48" s="67">
        <f t="shared" si="7"/>
        <v>-580539</v>
      </c>
    </row>
    <row r="49" spans="1:11" x14ac:dyDescent="0.35">
      <c r="A49" s="58" t="s">
        <v>37</v>
      </c>
      <c r="B49" s="58" t="s">
        <v>23</v>
      </c>
      <c r="C49" s="58" t="s">
        <v>22</v>
      </c>
      <c r="D49" s="58" t="s">
        <v>26</v>
      </c>
      <c r="E49" s="58" t="s">
        <v>40</v>
      </c>
      <c r="F49" s="58" t="s">
        <v>23</v>
      </c>
      <c r="G49" s="58" t="s">
        <v>41</v>
      </c>
      <c r="H49" s="67">
        <v>-204918</v>
      </c>
      <c r="I49" s="58"/>
      <c r="J49" s="58"/>
      <c r="K49" s="67">
        <f t="shared" si="7"/>
        <v>-204918</v>
      </c>
    </row>
    <row r="50" spans="1:11" x14ac:dyDescent="0.35">
      <c r="A50" s="72" t="s">
        <v>86</v>
      </c>
      <c r="B50" s="72"/>
      <c r="C50" s="72"/>
      <c r="D50" s="72"/>
      <c r="E50" s="72"/>
      <c r="F50" s="72"/>
      <c r="G50" s="72"/>
      <c r="H50" s="63">
        <f>SUM(H51:H69)</f>
        <v>-226917437.14706764</v>
      </c>
      <c r="I50" s="63">
        <f>SUM(I51:I69)</f>
        <v>0</v>
      </c>
      <c r="J50" s="63">
        <f>SUM(J51:J69)</f>
        <v>0</v>
      </c>
      <c r="K50" s="73">
        <f>SUM(H50:J50)</f>
        <v>-226917437.14706764</v>
      </c>
    </row>
    <row r="51" spans="1:11" x14ac:dyDescent="0.35">
      <c r="A51" s="58" t="s">
        <v>33</v>
      </c>
      <c r="B51" s="58" t="s">
        <v>34</v>
      </c>
      <c r="C51" s="58" t="s">
        <v>25</v>
      </c>
      <c r="D51" s="58" t="s">
        <v>60</v>
      </c>
      <c r="E51" s="58"/>
      <c r="F51" s="58" t="s">
        <v>61</v>
      </c>
      <c r="G51" s="58" t="s">
        <v>61</v>
      </c>
      <c r="H51" s="67">
        <v>-4607737.9482979039</v>
      </c>
      <c r="I51" s="58"/>
      <c r="J51" s="58"/>
      <c r="K51" s="67">
        <f>SUM(H51:J51)</f>
        <v>-4607737.9482979039</v>
      </c>
    </row>
    <row r="52" spans="1:11" x14ac:dyDescent="0.35">
      <c r="A52" s="58" t="s">
        <v>33</v>
      </c>
      <c r="B52" s="58" t="s">
        <v>34</v>
      </c>
      <c r="C52" s="58" t="s">
        <v>25</v>
      </c>
      <c r="D52" s="58" t="s">
        <v>62</v>
      </c>
      <c r="E52" s="58"/>
      <c r="F52" s="58" t="s">
        <v>63</v>
      </c>
      <c r="G52" s="58" t="s">
        <v>63</v>
      </c>
      <c r="H52" s="67">
        <v>-575999.53462649253</v>
      </c>
      <c r="I52" s="58"/>
      <c r="J52" s="58"/>
      <c r="K52" s="67">
        <f t="shared" ref="K52:K69" si="8">SUM(H52:J52)</f>
        <v>-575999.53462649253</v>
      </c>
    </row>
    <row r="53" spans="1:11" x14ac:dyDescent="0.35">
      <c r="A53" s="58" t="s">
        <v>33</v>
      </c>
      <c r="B53" s="58" t="s">
        <v>34</v>
      </c>
      <c r="C53" s="58" t="s">
        <v>25</v>
      </c>
      <c r="D53" s="58" t="s">
        <v>62</v>
      </c>
      <c r="E53" s="58" t="s">
        <v>64</v>
      </c>
      <c r="F53" s="58" t="s">
        <v>63</v>
      </c>
      <c r="G53" s="58" t="s">
        <v>65</v>
      </c>
      <c r="H53" s="67">
        <v>-1033.4964</v>
      </c>
      <c r="I53" s="58"/>
      <c r="J53" s="58"/>
      <c r="K53" s="67">
        <f t="shared" si="8"/>
        <v>-1033.4964</v>
      </c>
    </row>
    <row r="54" spans="1:11" x14ac:dyDescent="0.35">
      <c r="A54" s="58" t="s">
        <v>33</v>
      </c>
      <c r="B54" s="58" t="s">
        <v>34</v>
      </c>
      <c r="C54" s="58" t="s">
        <v>19</v>
      </c>
      <c r="D54" s="58" t="s">
        <v>62</v>
      </c>
      <c r="E54" s="58"/>
      <c r="F54" s="58" t="s">
        <v>63</v>
      </c>
      <c r="G54" s="58" t="s">
        <v>63</v>
      </c>
      <c r="H54" s="67">
        <v>-29934.400000000001</v>
      </c>
      <c r="I54" s="58"/>
      <c r="J54" s="58"/>
      <c r="K54" s="67">
        <f t="shared" si="8"/>
        <v>-29934.400000000001</v>
      </c>
    </row>
    <row r="55" spans="1:11" x14ac:dyDescent="0.35">
      <c r="A55" s="58" t="s">
        <v>33</v>
      </c>
      <c r="B55" s="58" t="s">
        <v>34</v>
      </c>
      <c r="C55" s="58" t="s">
        <v>66</v>
      </c>
      <c r="D55" s="58" t="s">
        <v>67</v>
      </c>
      <c r="E55" s="58"/>
      <c r="F55" s="58" t="s">
        <v>68</v>
      </c>
      <c r="G55" s="58" t="s">
        <v>68</v>
      </c>
      <c r="H55" s="67">
        <v>-2883058.77</v>
      </c>
      <c r="I55" s="58"/>
      <c r="J55" s="58"/>
      <c r="K55" s="67">
        <f t="shared" si="8"/>
        <v>-2883058.77</v>
      </c>
    </row>
    <row r="56" spans="1:11" x14ac:dyDescent="0.35">
      <c r="A56" s="58" t="s">
        <v>69</v>
      </c>
      <c r="B56" s="58" t="s">
        <v>70</v>
      </c>
      <c r="C56" s="58" t="s">
        <v>25</v>
      </c>
      <c r="D56" s="58" t="s">
        <v>60</v>
      </c>
      <c r="E56" s="58"/>
      <c r="F56" s="58" t="s">
        <v>61</v>
      </c>
      <c r="G56" s="58" t="s">
        <v>61</v>
      </c>
      <c r="H56" s="65">
        <v>-15633843.586096603</v>
      </c>
      <c r="I56" s="58"/>
      <c r="J56" s="58"/>
      <c r="K56" s="67">
        <f t="shared" si="8"/>
        <v>-15633843.586096603</v>
      </c>
    </row>
    <row r="57" spans="1:11" x14ac:dyDescent="0.35">
      <c r="A57" s="58" t="s">
        <v>69</v>
      </c>
      <c r="B57" s="58" t="s">
        <v>70</v>
      </c>
      <c r="C57" s="58" t="s">
        <v>25</v>
      </c>
      <c r="D57" s="58" t="s">
        <v>62</v>
      </c>
      <c r="E57" s="58"/>
      <c r="F57" s="58" t="s">
        <v>63</v>
      </c>
      <c r="G57" s="58" t="s">
        <v>63</v>
      </c>
      <c r="H57" s="65">
        <f>-45835429.6922238</f>
        <v>-45835429.692223802</v>
      </c>
      <c r="I57" s="58"/>
      <c r="J57" s="58">
        <v>2025</v>
      </c>
      <c r="K57" s="67">
        <f t="shared" si="8"/>
        <v>-45833404.692223802</v>
      </c>
    </row>
    <row r="58" spans="1:11" x14ac:dyDescent="0.35">
      <c r="A58" s="58" t="s">
        <v>69</v>
      </c>
      <c r="B58" s="58" t="s">
        <v>70</v>
      </c>
      <c r="C58" s="58" t="s">
        <v>25</v>
      </c>
      <c r="D58" s="58" t="s">
        <v>62</v>
      </c>
      <c r="E58" s="58"/>
      <c r="F58" s="71" t="s">
        <v>63</v>
      </c>
      <c r="G58" s="71" t="s">
        <v>155</v>
      </c>
      <c r="H58" s="66"/>
      <c r="I58" s="58"/>
      <c r="J58" s="58">
        <v>-2025</v>
      </c>
      <c r="K58" s="67">
        <f t="shared" si="8"/>
        <v>-2025</v>
      </c>
    </row>
    <row r="59" spans="1:11" x14ac:dyDescent="0.35">
      <c r="A59" s="58" t="s">
        <v>69</v>
      </c>
      <c r="B59" s="58" t="s">
        <v>70</v>
      </c>
      <c r="C59" s="58" t="s">
        <v>25</v>
      </c>
      <c r="D59" s="58" t="s">
        <v>62</v>
      </c>
      <c r="E59" s="58" t="s">
        <v>64</v>
      </c>
      <c r="F59" s="58" t="s">
        <v>63</v>
      </c>
      <c r="G59" s="58" t="s">
        <v>65</v>
      </c>
      <c r="H59" s="65">
        <v>-47024.086200000005</v>
      </c>
      <c r="I59" s="58"/>
      <c r="J59" s="58"/>
      <c r="K59" s="67">
        <f t="shared" si="8"/>
        <v>-47024.086200000005</v>
      </c>
    </row>
    <row r="60" spans="1:11" x14ac:dyDescent="0.35">
      <c r="A60" s="58" t="s">
        <v>69</v>
      </c>
      <c r="B60" s="58" t="s">
        <v>70</v>
      </c>
      <c r="C60" s="58" t="s">
        <v>16</v>
      </c>
      <c r="D60" s="58" t="s">
        <v>60</v>
      </c>
      <c r="E60" s="58"/>
      <c r="F60" s="58" t="s">
        <v>61</v>
      </c>
      <c r="G60" s="58" t="s">
        <v>61</v>
      </c>
      <c r="H60" s="67">
        <v>-140718</v>
      </c>
      <c r="I60" s="58"/>
      <c r="J60" s="58"/>
      <c r="K60" s="67">
        <f t="shared" si="8"/>
        <v>-140718</v>
      </c>
    </row>
    <row r="61" spans="1:11" x14ac:dyDescent="0.35">
      <c r="A61" s="58" t="s">
        <v>69</v>
      </c>
      <c r="B61" s="58" t="s">
        <v>70</v>
      </c>
      <c r="C61" s="58" t="s">
        <v>19</v>
      </c>
      <c r="D61" s="58" t="s">
        <v>62</v>
      </c>
      <c r="E61" s="58"/>
      <c r="F61" s="58" t="s">
        <v>63</v>
      </c>
      <c r="G61" s="58" t="s">
        <v>63</v>
      </c>
      <c r="H61" s="67">
        <v>-1362015.2</v>
      </c>
      <c r="I61" s="58"/>
      <c r="J61" s="58"/>
      <c r="K61" s="67">
        <f t="shared" si="8"/>
        <v>-1362015.2</v>
      </c>
    </row>
    <row r="62" spans="1:11" x14ac:dyDescent="0.35">
      <c r="A62" s="58" t="s">
        <v>69</v>
      </c>
      <c r="B62" s="58" t="s">
        <v>70</v>
      </c>
      <c r="C62" s="58" t="s">
        <v>66</v>
      </c>
      <c r="D62" s="58" t="s">
        <v>67</v>
      </c>
      <c r="E62" s="58"/>
      <c r="F62" s="58" t="s">
        <v>68</v>
      </c>
      <c r="G62" s="58" t="s">
        <v>68</v>
      </c>
      <c r="H62" s="67">
        <v>-130777348.52</v>
      </c>
      <c r="I62" s="58"/>
      <c r="J62" s="58"/>
      <c r="K62" s="67">
        <f t="shared" si="8"/>
        <v>-130777348.52</v>
      </c>
    </row>
    <row r="63" spans="1:11" x14ac:dyDescent="0.35">
      <c r="A63" s="58" t="s">
        <v>71</v>
      </c>
      <c r="B63" s="58" t="s">
        <v>72</v>
      </c>
      <c r="C63" s="58" t="s">
        <v>25</v>
      </c>
      <c r="D63" s="58" t="s">
        <v>22</v>
      </c>
      <c r="E63" s="58" t="s">
        <v>73</v>
      </c>
      <c r="F63" s="58" t="s">
        <v>101</v>
      </c>
      <c r="G63" s="58" t="s">
        <v>74</v>
      </c>
      <c r="H63" s="67">
        <v>-4500</v>
      </c>
      <c r="I63" s="58"/>
      <c r="J63" s="58"/>
      <c r="K63" s="67">
        <f t="shared" si="8"/>
        <v>-4500</v>
      </c>
    </row>
    <row r="64" spans="1:11" x14ac:dyDescent="0.35">
      <c r="A64" s="58" t="s">
        <v>71</v>
      </c>
      <c r="B64" s="58" t="s">
        <v>72</v>
      </c>
      <c r="C64" s="58" t="s">
        <v>25</v>
      </c>
      <c r="D64" s="58" t="s">
        <v>60</v>
      </c>
      <c r="E64" s="58"/>
      <c r="F64" s="58" t="s">
        <v>61</v>
      </c>
      <c r="G64" s="58" t="s">
        <v>61</v>
      </c>
      <c r="H64" s="67">
        <v>-11210716.901893497</v>
      </c>
      <c r="I64" s="58"/>
      <c r="J64" s="58"/>
      <c r="K64" s="67">
        <f t="shared" si="8"/>
        <v>-11210716.901893497</v>
      </c>
    </row>
    <row r="65" spans="1:12" x14ac:dyDescent="0.35">
      <c r="A65" s="58" t="s">
        <v>71</v>
      </c>
      <c r="B65" s="58" t="s">
        <v>72</v>
      </c>
      <c r="C65" s="58" t="s">
        <v>25</v>
      </c>
      <c r="D65" s="58" t="s">
        <v>62</v>
      </c>
      <c r="E65" s="58"/>
      <c r="F65" s="58" t="s">
        <v>63</v>
      </c>
      <c r="G65" s="58" t="s">
        <v>63</v>
      </c>
      <c r="H65" s="67">
        <v>-3457055.3339293264</v>
      </c>
      <c r="I65" s="58"/>
      <c r="J65" s="58"/>
      <c r="K65" s="67">
        <f t="shared" si="8"/>
        <v>-3457055.3339293264</v>
      </c>
    </row>
    <row r="66" spans="1:12" x14ac:dyDescent="0.35">
      <c r="A66" s="58" t="s">
        <v>71</v>
      </c>
      <c r="B66" s="58" t="s">
        <v>72</v>
      </c>
      <c r="C66" s="58" t="s">
        <v>25</v>
      </c>
      <c r="D66" s="58" t="s">
        <v>62</v>
      </c>
      <c r="E66" s="58" t="s">
        <v>64</v>
      </c>
      <c r="F66" s="58" t="s">
        <v>63</v>
      </c>
      <c r="G66" s="58" t="s">
        <v>65</v>
      </c>
      <c r="H66" s="67">
        <v>-3617.2374</v>
      </c>
      <c r="I66" s="58"/>
      <c r="J66" s="58"/>
      <c r="K66" s="67">
        <f t="shared" si="8"/>
        <v>-3617.2374</v>
      </c>
    </row>
    <row r="67" spans="1:12" x14ac:dyDescent="0.35">
      <c r="A67" s="58" t="s">
        <v>71</v>
      </c>
      <c r="B67" s="58" t="s">
        <v>72</v>
      </c>
      <c r="C67" s="58" t="s">
        <v>19</v>
      </c>
      <c r="D67" s="58" t="s">
        <v>60</v>
      </c>
      <c r="E67" s="58"/>
      <c r="F67" s="58" t="s">
        <v>61</v>
      </c>
      <c r="G67" s="58" t="s">
        <v>61</v>
      </c>
      <c r="H67" s="67">
        <v>-104827</v>
      </c>
      <c r="I67" s="58"/>
      <c r="J67" s="58"/>
      <c r="K67" s="67">
        <f t="shared" si="8"/>
        <v>-104827</v>
      </c>
    </row>
    <row r="68" spans="1:12" x14ac:dyDescent="0.35">
      <c r="A68" s="58" t="s">
        <v>71</v>
      </c>
      <c r="B68" s="58" t="s">
        <v>72</v>
      </c>
      <c r="C68" s="58" t="s">
        <v>19</v>
      </c>
      <c r="D68" s="58" t="s">
        <v>62</v>
      </c>
      <c r="E68" s="58"/>
      <c r="F68" s="58" t="s">
        <v>63</v>
      </c>
      <c r="G68" s="58" t="s">
        <v>63</v>
      </c>
      <c r="H68" s="67">
        <v>-182781.4</v>
      </c>
      <c r="I68" s="58"/>
      <c r="J68" s="58"/>
      <c r="K68" s="67">
        <f t="shared" si="8"/>
        <v>-182781.4</v>
      </c>
    </row>
    <row r="69" spans="1:12" x14ac:dyDescent="0.35">
      <c r="A69" s="58" t="s">
        <v>71</v>
      </c>
      <c r="B69" s="58" t="s">
        <v>72</v>
      </c>
      <c r="C69" s="58" t="s">
        <v>66</v>
      </c>
      <c r="D69" s="58" t="s">
        <v>67</v>
      </c>
      <c r="E69" s="58"/>
      <c r="F69" s="58" t="s">
        <v>68</v>
      </c>
      <c r="G69" s="58" t="s">
        <v>68</v>
      </c>
      <c r="H69" s="67">
        <v>-10059796.039999999</v>
      </c>
      <c r="I69" s="58"/>
      <c r="J69" s="58"/>
      <c r="K69" s="67">
        <f t="shared" si="8"/>
        <v>-10059796.039999999</v>
      </c>
    </row>
    <row r="70" spans="1:12" x14ac:dyDescent="0.35">
      <c r="A70" s="72" t="s">
        <v>87</v>
      </c>
      <c r="B70" s="72"/>
      <c r="C70" s="72"/>
      <c r="D70" s="72"/>
      <c r="E70" s="72"/>
      <c r="F70" s="72"/>
      <c r="G70" s="72"/>
      <c r="H70" s="63">
        <f>SUM(H71:H89)</f>
        <v>-40263187.156295605</v>
      </c>
      <c r="I70" s="63">
        <f t="shared" ref="I70:J70" si="9">I71+I72+I73+I74+I75+I76+I77+I78+I79+I80+I81+I82+I83+I84+I85+I86+I87+I88+I89</f>
        <v>0</v>
      </c>
      <c r="J70" s="63">
        <f t="shared" si="9"/>
        <v>0</v>
      </c>
      <c r="K70" s="63">
        <f>SUM(H70:J70)</f>
        <v>-40263187.156295605</v>
      </c>
      <c r="L70" s="1"/>
    </row>
    <row r="71" spans="1:12" x14ac:dyDescent="0.35">
      <c r="A71" s="58" t="s">
        <v>7</v>
      </c>
      <c r="B71" s="58" t="s">
        <v>154</v>
      </c>
      <c r="C71" s="58" t="s">
        <v>8</v>
      </c>
      <c r="D71" s="58" t="s">
        <v>76</v>
      </c>
      <c r="E71" s="58"/>
      <c r="F71" s="58" t="s">
        <v>75</v>
      </c>
      <c r="G71" s="58" t="s">
        <v>77</v>
      </c>
      <c r="H71" s="67">
        <v>-11384076.943726407</v>
      </c>
      <c r="I71" s="58"/>
      <c r="J71" s="58"/>
      <c r="K71" s="70">
        <f>SUM(H71:J71)</f>
        <v>-11384076.943726407</v>
      </c>
    </row>
    <row r="72" spans="1:12" x14ac:dyDescent="0.35">
      <c r="A72" s="58" t="s">
        <v>7</v>
      </c>
      <c r="B72" s="58" t="s">
        <v>75</v>
      </c>
      <c r="C72" s="58" t="s">
        <v>8</v>
      </c>
      <c r="D72" s="58" t="s">
        <v>76</v>
      </c>
      <c r="E72" s="58" t="s">
        <v>64</v>
      </c>
      <c r="F72" s="58" t="s">
        <v>75</v>
      </c>
      <c r="G72" s="58" t="s">
        <v>65</v>
      </c>
      <c r="H72" s="67">
        <v>-11368.46</v>
      </c>
      <c r="I72" s="58"/>
      <c r="J72" s="58"/>
      <c r="K72" s="70">
        <f t="shared" ref="K72:K89" si="10">SUM(H72:J72)</f>
        <v>-11368.46</v>
      </c>
    </row>
    <row r="73" spans="1:12" x14ac:dyDescent="0.35">
      <c r="A73" s="58" t="s">
        <v>7</v>
      </c>
      <c r="B73" s="58" t="s">
        <v>75</v>
      </c>
      <c r="C73" s="58" t="s">
        <v>8</v>
      </c>
      <c r="D73" s="58" t="s">
        <v>78</v>
      </c>
      <c r="E73" s="58" t="s">
        <v>38</v>
      </c>
      <c r="F73" s="58" t="s">
        <v>75</v>
      </c>
      <c r="G73" s="58" t="s">
        <v>39</v>
      </c>
      <c r="H73" s="67">
        <v>-4400</v>
      </c>
      <c r="I73" s="58"/>
      <c r="J73" s="58"/>
      <c r="K73" s="70">
        <f t="shared" si="10"/>
        <v>-4400</v>
      </c>
    </row>
    <row r="74" spans="1:12" x14ac:dyDescent="0.35">
      <c r="A74" s="58" t="s">
        <v>7</v>
      </c>
      <c r="B74" s="58" t="s">
        <v>75</v>
      </c>
      <c r="C74" s="58" t="s">
        <v>8</v>
      </c>
      <c r="D74" s="58" t="s">
        <v>78</v>
      </c>
      <c r="E74" s="58" t="s">
        <v>35</v>
      </c>
      <c r="F74" s="58" t="s">
        <v>75</v>
      </c>
      <c r="G74" s="58" t="s">
        <v>36</v>
      </c>
      <c r="H74" s="67">
        <v>-541200</v>
      </c>
      <c r="I74" s="58"/>
      <c r="J74" s="58"/>
      <c r="K74" s="70">
        <f t="shared" si="10"/>
        <v>-541200</v>
      </c>
    </row>
    <row r="75" spans="1:12" x14ac:dyDescent="0.35">
      <c r="A75" s="58" t="s">
        <v>7</v>
      </c>
      <c r="B75" s="58" t="s">
        <v>75</v>
      </c>
      <c r="C75" s="58" t="s">
        <v>8</v>
      </c>
      <c r="D75" s="58" t="s">
        <v>78</v>
      </c>
      <c r="E75" s="58" t="s">
        <v>27</v>
      </c>
      <c r="F75" s="58" t="s">
        <v>75</v>
      </c>
      <c r="G75" s="58" t="s">
        <v>28</v>
      </c>
      <c r="H75" s="67">
        <v>-82940</v>
      </c>
      <c r="I75" s="58"/>
      <c r="J75" s="58"/>
      <c r="K75" s="70">
        <f t="shared" si="10"/>
        <v>-82940</v>
      </c>
    </row>
    <row r="76" spans="1:12" x14ac:dyDescent="0.35">
      <c r="A76" s="58" t="s">
        <v>7</v>
      </c>
      <c r="B76" s="58" t="s">
        <v>75</v>
      </c>
      <c r="C76" s="58" t="s">
        <v>8</v>
      </c>
      <c r="D76" s="58" t="s">
        <v>78</v>
      </c>
      <c r="E76" s="58" t="s">
        <v>51</v>
      </c>
      <c r="F76" s="58" t="s">
        <v>75</v>
      </c>
      <c r="G76" s="58" t="s">
        <v>52</v>
      </c>
      <c r="H76" s="67">
        <v>-2010215.68</v>
      </c>
      <c r="I76" s="58"/>
      <c r="J76" s="58"/>
      <c r="K76" s="70">
        <f t="shared" si="10"/>
        <v>-2010215.68</v>
      </c>
    </row>
    <row r="77" spans="1:12" x14ac:dyDescent="0.35">
      <c r="A77" s="58" t="s">
        <v>7</v>
      </c>
      <c r="B77" s="58" t="s">
        <v>75</v>
      </c>
      <c r="C77" s="58" t="s">
        <v>8</v>
      </c>
      <c r="D77" s="58" t="s">
        <v>78</v>
      </c>
      <c r="E77" s="58" t="s">
        <v>40</v>
      </c>
      <c r="F77" s="58" t="s">
        <v>75</v>
      </c>
      <c r="G77" s="58" t="s">
        <v>41</v>
      </c>
      <c r="H77" s="67">
        <v>-16769410.972569199</v>
      </c>
      <c r="I77" s="58"/>
      <c r="J77" s="58"/>
      <c r="K77" s="70">
        <f t="shared" si="10"/>
        <v>-16769410.972569199</v>
      </c>
    </row>
    <row r="78" spans="1:12" x14ac:dyDescent="0.35">
      <c r="A78" s="58" t="s">
        <v>7</v>
      </c>
      <c r="B78" s="58" t="s">
        <v>75</v>
      </c>
      <c r="C78" s="58" t="s">
        <v>8</v>
      </c>
      <c r="D78" s="58" t="s">
        <v>78</v>
      </c>
      <c r="E78" s="58" t="s">
        <v>31</v>
      </c>
      <c r="F78" s="58" t="s">
        <v>75</v>
      </c>
      <c r="G78" s="58" t="s">
        <v>32</v>
      </c>
      <c r="H78" s="67">
        <v>-171600</v>
      </c>
      <c r="I78" s="58"/>
      <c r="J78" s="58"/>
      <c r="K78" s="70">
        <f t="shared" si="10"/>
        <v>-171600</v>
      </c>
    </row>
    <row r="79" spans="1:12" x14ac:dyDescent="0.35">
      <c r="A79" s="58" t="s">
        <v>7</v>
      </c>
      <c r="B79" s="58" t="s">
        <v>75</v>
      </c>
      <c r="C79" s="58" t="s">
        <v>8</v>
      </c>
      <c r="D79" s="58" t="s">
        <v>78</v>
      </c>
      <c r="E79" s="58" t="s">
        <v>42</v>
      </c>
      <c r="F79" s="58" t="s">
        <v>75</v>
      </c>
      <c r="G79" s="58" t="s">
        <v>43</v>
      </c>
      <c r="H79" s="67">
        <v>-134860</v>
      </c>
      <c r="I79" s="58"/>
      <c r="J79" s="58"/>
      <c r="K79" s="70">
        <f t="shared" si="10"/>
        <v>-134860</v>
      </c>
    </row>
    <row r="80" spans="1:12" x14ac:dyDescent="0.35">
      <c r="A80" s="58" t="s">
        <v>7</v>
      </c>
      <c r="B80" s="58" t="s">
        <v>75</v>
      </c>
      <c r="C80" s="58" t="s">
        <v>8</v>
      </c>
      <c r="D80" s="58" t="s">
        <v>78</v>
      </c>
      <c r="E80" s="58" t="s">
        <v>44</v>
      </c>
      <c r="F80" s="58" t="s">
        <v>75</v>
      </c>
      <c r="G80" s="58" t="s">
        <v>45</v>
      </c>
      <c r="H80" s="67">
        <v>-660000</v>
      </c>
      <c r="I80" s="58"/>
      <c r="J80" s="58"/>
      <c r="K80" s="70">
        <f t="shared" si="10"/>
        <v>-660000</v>
      </c>
    </row>
    <row r="81" spans="1:11" x14ac:dyDescent="0.35">
      <c r="A81" s="58" t="s">
        <v>7</v>
      </c>
      <c r="B81" s="58" t="s">
        <v>75</v>
      </c>
      <c r="C81" s="58" t="s">
        <v>8</v>
      </c>
      <c r="D81" s="58" t="s">
        <v>78</v>
      </c>
      <c r="E81" s="58" t="s">
        <v>57</v>
      </c>
      <c r="F81" s="58" t="s">
        <v>75</v>
      </c>
      <c r="G81" s="58" t="s">
        <v>58</v>
      </c>
      <c r="H81" s="67">
        <v>-856900</v>
      </c>
      <c r="I81" s="58"/>
      <c r="J81" s="58"/>
      <c r="K81" s="70">
        <f t="shared" si="10"/>
        <v>-856900</v>
      </c>
    </row>
    <row r="82" spans="1:11" x14ac:dyDescent="0.35">
      <c r="A82" s="58" t="s">
        <v>7</v>
      </c>
      <c r="B82" s="58" t="s">
        <v>75</v>
      </c>
      <c r="C82" s="58" t="s">
        <v>8</v>
      </c>
      <c r="D82" s="58" t="s">
        <v>78</v>
      </c>
      <c r="E82" s="58" t="s">
        <v>48</v>
      </c>
      <c r="F82" s="58" t="s">
        <v>75</v>
      </c>
      <c r="G82" s="58" t="s">
        <v>49</v>
      </c>
      <c r="H82" s="67">
        <v>-115000</v>
      </c>
      <c r="I82" s="58"/>
      <c r="J82" s="58"/>
      <c r="K82" s="70">
        <f t="shared" si="10"/>
        <v>-115000</v>
      </c>
    </row>
    <row r="83" spans="1:11" x14ac:dyDescent="0.35">
      <c r="A83" s="58" t="s">
        <v>7</v>
      </c>
      <c r="B83" s="58" t="s">
        <v>75</v>
      </c>
      <c r="C83" s="58" t="s">
        <v>16</v>
      </c>
      <c r="D83" s="58" t="s">
        <v>78</v>
      </c>
      <c r="E83" s="58" t="s">
        <v>35</v>
      </c>
      <c r="F83" s="58" t="s">
        <v>75</v>
      </c>
      <c r="G83" s="58" t="s">
        <v>36</v>
      </c>
      <c r="H83" s="67">
        <v>-116252.84</v>
      </c>
      <c r="I83" s="58"/>
      <c r="J83" s="58"/>
      <c r="K83" s="70">
        <f t="shared" si="10"/>
        <v>-116252.84</v>
      </c>
    </row>
    <row r="84" spans="1:11" x14ac:dyDescent="0.35">
      <c r="A84" s="58" t="s">
        <v>7</v>
      </c>
      <c r="B84" s="58" t="s">
        <v>75</v>
      </c>
      <c r="C84" s="58" t="s">
        <v>16</v>
      </c>
      <c r="D84" s="58" t="s">
        <v>78</v>
      </c>
      <c r="E84" s="58" t="s">
        <v>53</v>
      </c>
      <c r="F84" s="58" t="s">
        <v>75</v>
      </c>
      <c r="G84" s="58" t="s">
        <v>54</v>
      </c>
      <c r="H84" s="67">
        <v>-815980</v>
      </c>
      <c r="I84" s="58"/>
      <c r="J84" s="58"/>
      <c r="K84" s="70">
        <f t="shared" si="10"/>
        <v>-815980</v>
      </c>
    </row>
    <row r="85" spans="1:11" x14ac:dyDescent="0.35">
      <c r="A85" s="58" t="s">
        <v>7</v>
      </c>
      <c r="B85" s="58" t="s">
        <v>75</v>
      </c>
      <c r="C85" s="58" t="s">
        <v>16</v>
      </c>
      <c r="D85" s="58" t="s">
        <v>78</v>
      </c>
      <c r="E85" s="58" t="s">
        <v>55</v>
      </c>
      <c r="F85" s="58" t="s">
        <v>75</v>
      </c>
      <c r="G85" s="58" t="s">
        <v>56</v>
      </c>
      <c r="H85" s="67">
        <v>-5346000</v>
      </c>
      <c r="I85" s="58"/>
      <c r="J85" s="58"/>
      <c r="K85" s="70">
        <f t="shared" si="10"/>
        <v>-5346000</v>
      </c>
    </row>
    <row r="86" spans="1:11" x14ac:dyDescent="0.35">
      <c r="A86" s="58" t="s">
        <v>7</v>
      </c>
      <c r="B86" s="58" t="s">
        <v>75</v>
      </c>
      <c r="C86" s="58" t="s">
        <v>59</v>
      </c>
      <c r="D86" s="58" t="s">
        <v>78</v>
      </c>
      <c r="E86" s="58" t="s">
        <v>51</v>
      </c>
      <c r="F86" s="58" t="s">
        <v>75</v>
      </c>
      <c r="G86" s="58" t="s">
        <v>52</v>
      </c>
      <c r="H86" s="65">
        <v>-851457.86000000022</v>
      </c>
      <c r="I86" s="58"/>
      <c r="J86" s="58"/>
      <c r="K86" s="70">
        <f t="shared" si="10"/>
        <v>-851457.86000000022</v>
      </c>
    </row>
    <row r="87" spans="1:11" x14ac:dyDescent="0.35">
      <c r="A87" s="58" t="s">
        <v>7</v>
      </c>
      <c r="B87" s="58" t="s">
        <v>75</v>
      </c>
      <c r="C87" s="58" t="s">
        <v>19</v>
      </c>
      <c r="D87" s="58" t="s">
        <v>76</v>
      </c>
      <c r="E87" s="58"/>
      <c r="F87" s="58" t="s">
        <v>75</v>
      </c>
      <c r="G87" s="58" t="s">
        <v>77</v>
      </c>
      <c r="H87" s="67">
        <v>-148081.60000000001</v>
      </c>
      <c r="I87" s="58"/>
      <c r="J87" s="58"/>
      <c r="K87" s="70">
        <f t="shared" si="10"/>
        <v>-148081.60000000001</v>
      </c>
    </row>
    <row r="88" spans="1:11" x14ac:dyDescent="0.35">
      <c r="A88" s="58" t="s">
        <v>7</v>
      </c>
      <c r="B88" s="58" t="s">
        <v>75</v>
      </c>
      <c r="C88" s="58" t="s">
        <v>19</v>
      </c>
      <c r="D88" s="58" t="s">
        <v>78</v>
      </c>
      <c r="E88" s="58"/>
      <c r="F88" s="58" t="s">
        <v>75</v>
      </c>
      <c r="G88" s="58" t="s">
        <v>88</v>
      </c>
      <c r="H88" s="67">
        <v>-198360.8</v>
      </c>
      <c r="I88" s="58"/>
      <c r="J88" s="58"/>
      <c r="K88" s="70">
        <f t="shared" si="10"/>
        <v>-198360.8</v>
      </c>
    </row>
    <row r="89" spans="1:11" x14ac:dyDescent="0.35">
      <c r="A89" s="58" t="s">
        <v>7</v>
      </c>
      <c r="B89" s="58" t="s">
        <v>75</v>
      </c>
      <c r="C89" s="58" t="s">
        <v>22</v>
      </c>
      <c r="D89" s="58" t="s">
        <v>78</v>
      </c>
      <c r="E89" s="58" t="s">
        <v>40</v>
      </c>
      <c r="F89" s="58" t="s">
        <v>75</v>
      </c>
      <c r="G89" s="58" t="s">
        <v>79</v>
      </c>
      <c r="H89" s="67">
        <v>-45082</v>
      </c>
      <c r="I89" s="58"/>
      <c r="J89" s="58"/>
      <c r="K89" s="70">
        <f t="shared" si="10"/>
        <v>-45082</v>
      </c>
    </row>
    <row r="90" spans="1:11" x14ac:dyDescent="0.35">
      <c r="A90" s="46"/>
      <c r="B90" s="46"/>
      <c r="C90" s="46"/>
      <c r="D90" s="46"/>
      <c r="E90" s="46"/>
      <c r="F90" s="46"/>
      <c r="G90" s="46"/>
      <c r="H90" s="50"/>
      <c r="I90" s="48"/>
      <c r="J90" s="48"/>
      <c r="K90" s="48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88C812-8009-404F-8069-167909541B85}">
  <dimension ref="A1:I586"/>
  <sheetViews>
    <sheetView workbookViewId="0">
      <pane xSplit="4" ySplit="3" topLeftCell="E4" activePane="bottomRight" state="frozen"/>
      <selection pane="topRight" activeCell="E1" sqref="E1"/>
      <selection pane="bottomLeft" activeCell="A4" sqref="A4"/>
      <selection pane="bottomRight" activeCell="D594" sqref="D594"/>
    </sheetView>
  </sheetViews>
  <sheetFormatPr defaultRowHeight="14.5" x14ac:dyDescent="0.35"/>
  <cols>
    <col min="1" max="1" width="9.81640625" style="76" customWidth="1"/>
    <col min="2" max="2" width="8.7265625" style="80"/>
    <col min="3" max="3" width="9.1796875" customWidth="1"/>
    <col min="4" max="4" width="63" style="80" customWidth="1"/>
    <col min="5" max="5" width="6.54296875" customWidth="1"/>
    <col min="8" max="8" width="18.36328125" customWidth="1"/>
  </cols>
  <sheetData>
    <row r="1" spans="1:9" ht="17.5" customHeight="1" x14ac:dyDescent="0.35">
      <c r="A1" s="81" t="s">
        <v>100</v>
      </c>
      <c r="B1" s="30"/>
      <c r="C1" s="31"/>
      <c r="D1" s="30"/>
      <c r="E1" s="32"/>
      <c r="F1" s="33"/>
      <c r="G1" s="33"/>
      <c r="H1" s="29" t="s">
        <v>156</v>
      </c>
      <c r="I1" s="34"/>
    </row>
    <row r="2" spans="1:9" ht="17.5" customHeight="1" x14ac:dyDescent="0.35">
      <c r="A2" s="81" t="s">
        <v>157</v>
      </c>
      <c r="B2" s="30"/>
      <c r="C2" s="31"/>
      <c r="D2" s="30"/>
      <c r="E2" s="32"/>
      <c r="F2" s="33"/>
      <c r="G2" s="33"/>
      <c r="H2" s="29" t="s">
        <v>158</v>
      </c>
      <c r="I2" s="35"/>
    </row>
    <row r="3" spans="1:9" ht="28" x14ac:dyDescent="0.35">
      <c r="A3" s="82" t="s">
        <v>159</v>
      </c>
      <c r="B3" s="77" t="s">
        <v>160</v>
      </c>
      <c r="C3" s="40" t="s">
        <v>161</v>
      </c>
      <c r="D3" s="77" t="s">
        <v>162</v>
      </c>
      <c r="E3" s="40" t="s">
        <v>163</v>
      </c>
      <c r="F3" s="41" t="s">
        <v>164</v>
      </c>
      <c r="G3" s="41" t="s">
        <v>165</v>
      </c>
      <c r="H3" s="40" t="s">
        <v>166</v>
      </c>
      <c r="I3" s="40" t="s">
        <v>167</v>
      </c>
    </row>
    <row r="4" spans="1:9" x14ac:dyDescent="0.35">
      <c r="A4" s="83"/>
      <c r="B4" s="78" t="s">
        <v>168</v>
      </c>
      <c r="C4" s="43"/>
      <c r="D4" s="78" t="s">
        <v>653</v>
      </c>
      <c r="E4" s="42"/>
      <c r="F4" s="44"/>
      <c r="G4" s="44"/>
      <c r="H4" s="45" t="s">
        <v>169</v>
      </c>
      <c r="I4" s="42"/>
    </row>
    <row r="5" spans="1:9" x14ac:dyDescent="0.35">
      <c r="A5" s="75">
        <v>33564</v>
      </c>
      <c r="B5" s="79" t="s">
        <v>168</v>
      </c>
      <c r="C5" s="38">
        <v>2</v>
      </c>
      <c r="D5" s="79" t="s">
        <v>170</v>
      </c>
      <c r="E5" s="36">
        <v>1</v>
      </c>
      <c r="F5" s="39">
        <v>12</v>
      </c>
      <c r="G5" s="39">
        <v>13</v>
      </c>
      <c r="H5" s="37" t="s">
        <v>171</v>
      </c>
      <c r="I5" s="37"/>
    </row>
    <row r="6" spans="1:9" x14ac:dyDescent="0.35">
      <c r="A6" s="75">
        <v>27572</v>
      </c>
      <c r="B6" s="79" t="s">
        <v>168</v>
      </c>
      <c r="C6" s="38">
        <v>4</v>
      </c>
      <c r="D6" s="79" t="s">
        <v>172</v>
      </c>
      <c r="E6" s="36">
        <v>1</v>
      </c>
      <c r="F6" s="39">
        <v>120</v>
      </c>
      <c r="G6" s="39">
        <v>122</v>
      </c>
      <c r="H6" s="37" t="s">
        <v>171</v>
      </c>
      <c r="I6" s="37"/>
    </row>
    <row r="7" spans="1:9" x14ac:dyDescent="0.35">
      <c r="A7" s="75">
        <v>30374</v>
      </c>
      <c r="B7" s="79" t="s">
        <v>168</v>
      </c>
      <c r="C7" s="38">
        <v>4</v>
      </c>
      <c r="D7" s="79" t="s">
        <v>173</v>
      </c>
      <c r="E7" s="36">
        <v>1</v>
      </c>
      <c r="F7" s="39">
        <v>126.4</v>
      </c>
      <c r="G7" s="39">
        <v>129</v>
      </c>
      <c r="H7" s="37" t="s">
        <v>171</v>
      </c>
      <c r="I7" s="37"/>
    </row>
    <row r="8" spans="1:9" x14ac:dyDescent="0.35">
      <c r="A8" s="75">
        <v>31355</v>
      </c>
      <c r="B8" s="79" t="s">
        <v>168</v>
      </c>
      <c r="C8" s="38">
        <v>4</v>
      </c>
      <c r="D8" s="79" t="s">
        <v>174</v>
      </c>
      <c r="E8" s="36">
        <v>1</v>
      </c>
      <c r="F8" s="39">
        <v>131</v>
      </c>
      <c r="G8" s="39">
        <v>132.9</v>
      </c>
      <c r="H8" s="37" t="s">
        <v>171</v>
      </c>
      <c r="I8" s="37"/>
    </row>
    <row r="9" spans="1:9" x14ac:dyDescent="0.35">
      <c r="A9" s="75">
        <v>31354</v>
      </c>
      <c r="B9" s="79" t="s">
        <v>168</v>
      </c>
      <c r="C9" s="38">
        <v>11420</v>
      </c>
      <c r="D9" s="79" t="s">
        <v>175</v>
      </c>
      <c r="E9" s="36">
        <v>1</v>
      </c>
      <c r="F9" s="39">
        <v>2.5</v>
      </c>
      <c r="G9" s="39">
        <v>8</v>
      </c>
      <c r="H9" s="37" t="s">
        <v>171</v>
      </c>
      <c r="I9" s="37"/>
    </row>
    <row r="10" spans="1:9" x14ac:dyDescent="0.35">
      <c r="A10" s="75">
        <v>40</v>
      </c>
      <c r="B10" s="79" t="s">
        <v>168</v>
      </c>
      <c r="C10" s="38">
        <v>1</v>
      </c>
      <c r="D10" s="79" t="s">
        <v>176</v>
      </c>
      <c r="E10" s="36">
        <v>1</v>
      </c>
      <c r="F10" s="39">
        <v>187.4</v>
      </c>
      <c r="G10" s="39">
        <v>198</v>
      </c>
      <c r="H10" s="37" t="s">
        <v>177</v>
      </c>
      <c r="I10" s="37"/>
    </row>
    <row r="11" spans="1:9" x14ac:dyDescent="0.35">
      <c r="A11" s="75">
        <v>28069</v>
      </c>
      <c r="B11" s="79" t="s">
        <v>168</v>
      </c>
      <c r="C11" s="38">
        <v>2</v>
      </c>
      <c r="D11" s="79" t="s">
        <v>178</v>
      </c>
      <c r="E11" s="36">
        <v>1</v>
      </c>
      <c r="F11" s="39">
        <v>126</v>
      </c>
      <c r="G11" s="39">
        <v>128.69900000000001</v>
      </c>
      <c r="H11" s="37" t="s">
        <v>177</v>
      </c>
      <c r="I11" s="37"/>
    </row>
    <row r="12" spans="1:9" x14ac:dyDescent="0.35">
      <c r="A12" s="75">
        <v>3772</v>
      </c>
      <c r="B12" s="79" t="s">
        <v>168</v>
      </c>
      <c r="C12" s="38">
        <v>4</v>
      </c>
      <c r="D12" s="79" t="s">
        <v>179</v>
      </c>
      <c r="E12" s="36">
        <v>1</v>
      </c>
      <c r="F12" s="39">
        <v>42</v>
      </c>
      <c r="G12" s="39">
        <v>62.2</v>
      </c>
      <c r="H12" s="37" t="s">
        <v>177</v>
      </c>
      <c r="I12" s="37"/>
    </row>
    <row r="13" spans="1:9" x14ac:dyDescent="0.35">
      <c r="A13" s="75">
        <v>18351</v>
      </c>
      <c r="B13" s="79" t="s">
        <v>168</v>
      </c>
      <c r="C13" s="38">
        <v>2</v>
      </c>
      <c r="D13" s="79" t="s">
        <v>180</v>
      </c>
      <c r="E13" s="36">
        <v>1</v>
      </c>
      <c r="F13" s="39">
        <v>6.9</v>
      </c>
      <c r="G13" s="39">
        <v>20.2</v>
      </c>
      <c r="H13" s="37" t="s">
        <v>181</v>
      </c>
      <c r="I13" s="37"/>
    </row>
    <row r="14" spans="1:9" x14ac:dyDescent="0.35">
      <c r="A14" s="75">
        <v>17425</v>
      </c>
      <c r="B14" s="79" t="s">
        <v>168</v>
      </c>
      <c r="C14" s="38">
        <v>2</v>
      </c>
      <c r="D14" s="79" t="s">
        <v>182</v>
      </c>
      <c r="E14" s="36">
        <v>1</v>
      </c>
      <c r="F14" s="39">
        <v>85.6</v>
      </c>
      <c r="G14" s="39">
        <v>96</v>
      </c>
      <c r="H14" s="37" t="s">
        <v>181</v>
      </c>
      <c r="I14" s="37"/>
    </row>
    <row r="15" spans="1:9" x14ac:dyDescent="0.35">
      <c r="A15" s="75">
        <v>18479</v>
      </c>
      <c r="B15" s="79" t="s">
        <v>168</v>
      </c>
      <c r="C15" s="38">
        <v>2</v>
      </c>
      <c r="D15" s="79" t="s">
        <v>183</v>
      </c>
      <c r="E15" s="36">
        <v>1</v>
      </c>
      <c r="F15" s="39">
        <v>162</v>
      </c>
      <c r="G15" s="39">
        <v>166</v>
      </c>
      <c r="H15" s="37" t="s">
        <v>181</v>
      </c>
      <c r="I15" s="37"/>
    </row>
    <row r="16" spans="1:9" x14ac:dyDescent="0.35">
      <c r="A16" s="75">
        <v>18478</v>
      </c>
      <c r="B16" s="79" t="s">
        <v>168</v>
      </c>
      <c r="C16" s="38">
        <v>2</v>
      </c>
      <c r="D16" s="79" t="s">
        <v>184</v>
      </c>
      <c r="E16" s="36">
        <v>1</v>
      </c>
      <c r="F16" s="39">
        <v>168.36</v>
      </c>
      <c r="G16" s="39">
        <v>176.84</v>
      </c>
      <c r="H16" s="37" t="s">
        <v>181</v>
      </c>
      <c r="I16" s="37"/>
    </row>
    <row r="17" spans="1:9" x14ac:dyDescent="0.35">
      <c r="A17" s="75">
        <v>21090</v>
      </c>
      <c r="B17" s="79" t="s">
        <v>168</v>
      </c>
      <c r="C17" s="38">
        <v>4</v>
      </c>
      <c r="D17" s="79" t="s">
        <v>185</v>
      </c>
      <c r="E17" s="36">
        <v>1</v>
      </c>
      <c r="F17" s="39">
        <v>15</v>
      </c>
      <c r="G17" s="39">
        <v>28.5</v>
      </c>
      <c r="H17" s="37" t="s">
        <v>181</v>
      </c>
      <c r="I17" s="37"/>
    </row>
    <row r="18" spans="1:9" x14ac:dyDescent="0.35">
      <c r="A18" s="75">
        <v>17446</v>
      </c>
      <c r="B18" s="79" t="s">
        <v>168</v>
      </c>
      <c r="C18" s="38">
        <v>4</v>
      </c>
      <c r="D18" s="79" t="s">
        <v>186</v>
      </c>
      <c r="E18" s="36">
        <v>1</v>
      </c>
      <c r="F18" s="39">
        <v>62.2</v>
      </c>
      <c r="G18" s="39">
        <v>70.2</v>
      </c>
      <c r="H18" s="37" t="s">
        <v>181</v>
      </c>
      <c r="I18" s="37"/>
    </row>
    <row r="19" spans="1:9" x14ac:dyDescent="0.35">
      <c r="A19" s="75">
        <v>30815</v>
      </c>
      <c r="B19" s="79" t="s">
        <v>168</v>
      </c>
      <c r="C19" s="38">
        <v>4</v>
      </c>
      <c r="D19" s="79" t="s">
        <v>187</v>
      </c>
      <c r="E19" s="36">
        <v>1</v>
      </c>
      <c r="F19" s="39">
        <v>70.2</v>
      </c>
      <c r="G19" s="39">
        <v>78.8</v>
      </c>
      <c r="H19" s="37" t="s">
        <v>181</v>
      </c>
      <c r="I19" s="37"/>
    </row>
    <row r="20" spans="1:9" x14ac:dyDescent="0.35">
      <c r="A20" s="75">
        <v>30374</v>
      </c>
      <c r="B20" s="79" t="s">
        <v>168</v>
      </c>
      <c r="C20" s="38">
        <v>4</v>
      </c>
      <c r="D20" s="79" t="s">
        <v>173</v>
      </c>
      <c r="E20" s="36">
        <v>1</v>
      </c>
      <c r="F20" s="39">
        <v>126.4</v>
      </c>
      <c r="G20" s="39">
        <v>129</v>
      </c>
      <c r="H20" s="37" t="s">
        <v>181</v>
      </c>
      <c r="I20" s="37"/>
    </row>
    <row r="21" spans="1:9" x14ac:dyDescent="0.35">
      <c r="A21" s="75">
        <v>17451</v>
      </c>
      <c r="B21" s="79" t="s">
        <v>168</v>
      </c>
      <c r="C21" s="38">
        <v>11</v>
      </c>
      <c r="D21" s="79" t="s">
        <v>188</v>
      </c>
      <c r="E21" s="36">
        <v>1</v>
      </c>
      <c r="F21" s="39">
        <v>34</v>
      </c>
      <c r="G21" s="39">
        <v>38</v>
      </c>
      <c r="H21" s="37" t="s">
        <v>181</v>
      </c>
      <c r="I21" s="37"/>
    </row>
    <row r="22" spans="1:9" x14ac:dyDescent="0.35">
      <c r="A22" s="75">
        <v>30392</v>
      </c>
      <c r="B22" s="79" t="s">
        <v>168</v>
      </c>
      <c r="C22" s="38">
        <v>11105</v>
      </c>
      <c r="D22" s="79" t="s">
        <v>189</v>
      </c>
      <c r="E22" s="36">
        <v>1</v>
      </c>
      <c r="F22" s="39">
        <v>0</v>
      </c>
      <c r="G22" s="39">
        <v>0.6</v>
      </c>
      <c r="H22" s="37" t="s">
        <v>181</v>
      </c>
      <c r="I22" s="37"/>
    </row>
    <row r="23" spans="1:9" x14ac:dyDescent="0.35">
      <c r="A23" s="75">
        <v>21065</v>
      </c>
      <c r="B23" s="79" t="s">
        <v>168</v>
      </c>
      <c r="C23" s="38">
        <v>11414</v>
      </c>
      <c r="D23" s="79" t="s">
        <v>190</v>
      </c>
      <c r="E23" s="36">
        <v>1</v>
      </c>
      <c r="F23" s="39">
        <v>0.9</v>
      </c>
      <c r="G23" s="39">
        <v>1.1000000000000001</v>
      </c>
      <c r="H23" s="37" t="s">
        <v>181</v>
      </c>
      <c r="I23" s="37"/>
    </row>
    <row r="24" spans="1:9" x14ac:dyDescent="0.35">
      <c r="A24" s="75">
        <v>31332</v>
      </c>
      <c r="B24" s="79" t="s">
        <v>168</v>
      </c>
      <c r="C24" s="38">
        <v>18178</v>
      </c>
      <c r="D24" s="79" t="s">
        <v>191</v>
      </c>
      <c r="E24" s="36">
        <v>1</v>
      </c>
      <c r="F24" s="39">
        <v>4.7</v>
      </c>
      <c r="G24" s="39">
        <v>5.0999999999999996</v>
      </c>
      <c r="H24" s="37" t="s">
        <v>181</v>
      </c>
      <c r="I24" s="37"/>
    </row>
    <row r="25" spans="1:9" x14ac:dyDescent="0.35">
      <c r="A25" s="75">
        <v>158</v>
      </c>
      <c r="B25" s="79" t="s">
        <v>168</v>
      </c>
      <c r="C25" s="38">
        <v>2</v>
      </c>
      <c r="D25" s="79" t="s">
        <v>192</v>
      </c>
      <c r="E25" s="36">
        <v>1</v>
      </c>
      <c r="F25" s="39">
        <v>64.134</v>
      </c>
      <c r="G25" s="39">
        <v>82</v>
      </c>
      <c r="H25" s="37" t="s">
        <v>193</v>
      </c>
      <c r="I25" s="37"/>
    </row>
    <row r="26" spans="1:9" x14ac:dyDescent="0.35">
      <c r="A26" s="75">
        <v>17446</v>
      </c>
      <c r="B26" s="79" t="s">
        <v>168</v>
      </c>
      <c r="C26" s="38">
        <v>4</v>
      </c>
      <c r="D26" s="79" t="s">
        <v>186</v>
      </c>
      <c r="E26" s="36">
        <v>1</v>
      </c>
      <c r="F26" s="39">
        <v>62.2</v>
      </c>
      <c r="G26" s="39">
        <v>70.2</v>
      </c>
      <c r="H26" s="37" t="s">
        <v>193</v>
      </c>
      <c r="I26" s="37"/>
    </row>
    <row r="27" spans="1:9" x14ac:dyDescent="0.35">
      <c r="A27" s="75">
        <v>30815</v>
      </c>
      <c r="B27" s="79" t="s">
        <v>168</v>
      </c>
      <c r="C27" s="38">
        <v>4</v>
      </c>
      <c r="D27" s="79" t="s">
        <v>187</v>
      </c>
      <c r="E27" s="36">
        <v>1</v>
      </c>
      <c r="F27" s="39">
        <v>70.2</v>
      </c>
      <c r="G27" s="39">
        <v>78.8</v>
      </c>
      <c r="H27" s="37" t="s">
        <v>193</v>
      </c>
      <c r="I27" s="37"/>
    </row>
    <row r="28" spans="1:9" x14ac:dyDescent="0.35">
      <c r="A28" s="75">
        <v>284</v>
      </c>
      <c r="B28" s="79" t="s">
        <v>168</v>
      </c>
      <c r="C28" s="38">
        <v>4</v>
      </c>
      <c r="D28" s="79" t="s">
        <v>194</v>
      </c>
      <c r="E28" s="36">
        <v>1</v>
      </c>
      <c r="F28" s="39">
        <v>108.5</v>
      </c>
      <c r="G28" s="39">
        <v>115.8</v>
      </c>
      <c r="H28" s="37" t="s">
        <v>193</v>
      </c>
      <c r="I28" s="37"/>
    </row>
    <row r="29" spans="1:9" x14ac:dyDescent="0.35">
      <c r="A29" s="75">
        <v>11071</v>
      </c>
      <c r="B29" s="79" t="s">
        <v>168</v>
      </c>
      <c r="C29" s="38">
        <v>4</v>
      </c>
      <c r="D29" s="79" t="s">
        <v>195</v>
      </c>
      <c r="E29" s="36">
        <v>1</v>
      </c>
      <c r="F29" s="39">
        <v>122.6</v>
      </c>
      <c r="G29" s="39">
        <v>125.2</v>
      </c>
      <c r="H29" s="37" t="s">
        <v>193</v>
      </c>
      <c r="I29" s="37"/>
    </row>
    <row r="30" spans="1:9" x14ac:dyDescent="0.35">
      <c r="A30" s="75">
        <v>27953</v>
      </c>
      <c r="B30" s="79" t="s">
        <v>168</v>
      </c>
      <c r="C30" s="38">
        <v>11</v>
      </c>
      <c r="D30" s="79" t="s">
        <v>196</v>
      </c>
      <c r="E30" s="36">
        <v>1</v>
      </c>
      <c r="F30" s="39">
        <v>29.8</v>
      </c>
      <c r="G30" s="39">
        <v>31.2</v>
      </c>
      <c r="H30" s="37" t="s">
        <v>193</v>
      </c>
      <c r="I30" s="37"/>
    </row>
    <row r="31" spans="1:9" x14ac:dyDescent="0.35">
      <c r="A31" s="83"/>
      <c r="B31" s="78" t="s">
        <v>197</v>
      </c>
      <c r="C31" s="43"/>
      <c r="D31" s="78" t="s">
        <v>654</v>
      </c>
      <c r="E31" s="42"/>
      <c r="F31" s="44"/>
      <c r="G31" s="44"/>
      <c r="H31" s="45" t="s">
        <v>169</v>
      </c>
      <c r="I31" s="42"/>
    </row>
    <row r="32" spans="1:9" x14ac:dyDescent="0.35">
      <c r="A32" s="75">
        <v>21039</v>
      </c>
      <c r="B32" s="79" t="s">
        <v>197</v>
      </c>
      <c r="C32" s="38">
        <v>59</v>
      </c>
      <c r="D32" s="79" t="s">
        <v>198</v>
      </c>
      <c r="E32" s="36">
        <v>1</v>
      </c>
      <c r="F32" s="39">
        <v>0</v>
      </c>
      <c r="G32" s="39">
        <v>0.3</v>
      </c>
      <c r="H32" s="37" t="s">
        <v>181</v>
      </c>
      <c r="I32" s="37"/>
    </row>
    <row r="33" spans="1:9" x14ac:dyDescent="0.35">
      <c r="A33" s="75">
        <v>31361</v>
      </c>
      <c r="B33" s="79" t="s">
        <v>197</v>
      </c>
      <c r="C33" s="38">
        <v>19203</v>
      </c>
      <c r="D33" s="79" t="s">
        <v>199</v>
      </c>
      <c r="E33" s="36">
        <v>1</v>
      </c>
      <c r="F33" s="39">
        <v>11.7</v>
      </c>
      <c r="G33" s="39">
        <v>12</v>
      </c>
      <c r="H33" s="37" t="s">
        <v>181</v>
      </c>
      <c r="I33" s="37"/>
    </row>
    <row r="34" spans="1:9" x14ac:dyDescent="0.35">
      <c r="A34" s="75">
        <v>31360</v>
      </c>
      <c r="B34" s="79" t="s">
        <v>197</v>
      </c>
      <c r="C34" s="38">
        <v>19271</v>
      </c>
      <c r="D34" s="79" t="s">
        <v>200</v>
      </c>
      <c r="E34" s="36">
        <v>1</v>
      </c>
      <c r="F34" s="39">
        <v>1.7</v>
      </c>
      <c r="G34" s="39">
        <v>2</v>
      </c>
      <c r="H34" s="37" t="s">
        <v>181</v>
      </c>
      <c r="I34" s="37"/>
    </row>
    <row r="35" spans="1:9" x14ac:dyDescent="0.35">
      <c r="A35" s="75">
        <v>31364</v>
      </c>
      <c r="B35" s="79" t="s">
        <v>197</v>
      </c>
      <c r="C35" s="38">
        <v>1490910</v>
      </c>
      <c r="D35" s="79" t="s">
        <v>201</v>
      </c>
      <c r="E35" s="36">
        <v>1</v>
      </c>
      <c r="F35" s="39">
        <v>2</v>
      </c>
      <c r="G35" s="39">
        <v>2.0099999999999998</v>
      </c>
      <c r="H35" s="37" t="s">
        <v>181</v>
      </c>
      <c r="I35" s="37"/>
    </row>
    <row r="36" spans="1:9" x14ac:dyDescent="0.35">
      <c r="A36" s="75">
        <v>31363</v>
      </c>
      <c r="B36" s="79" t="s">
        <v>197</v>
      </c>
      <c r="C36" s="38">
        <v>4</v>
      </c>
      <c r="D36" s="79" t="s">
        <v>202</v>
      </c>
      <c r="E36" s="36">
        <v>1</v>
      </c>
      <c r="F36" s="39">
        <v>131.4</v>
      </c>
      <c r="G36" s="39">
        <v>131.69999999999999</v>
      </c>
      <c r="H36" s="37" t="s">
        <v>193</v>
      </c>
      <c r="I36" s="37"/>
    </row>
    <row r="37" spans="1:9" x14ac:dyDescent="0.35">
      <c r="A37" s="75">
        <v>18458</v>
      </c>
      <c r="B37" s="79" t="s">
        <v>197</v>
      </c>
      <c r="C37" s="38">
        <v>15</v>
      </c>
      <c r="D37" s="79" t="s">
        <v>203</v>
      </c>
      <c r="E37" s="36">
        <v>1</v>
      </c>
      <c r="F37" s="39">
        <v>4.2</v>
      </c>
      <c r="G37" s="39">
        <v>6.65</v>
      </c>
      <c r="H37" s="37" t="s">
        <v>193</v>
      </c>
      <c r="I37" s="37"/>
    </row>
    <row r="38" spans="1:9" x14ac:dyDescent="0.35">
      <c r="A38" s="75">
        <v>18461</v>
      </c>
      <c r="B38" s="79" t="s">
        <v>197</v>
      </c>
      <c r="C38" s="38">
        <v>27</v>
      </c>
      <c r="D38" s="79" t="s">
        <v>204</v>
      </c>
      <c r="E38" s="36">
        <v>1</v>
      </c>
      <c r="F38" s="39">
        <v>3.7</v>
      </c>
      <c r="G38" s="39">
        <v>4.7</v>
      </c>
      <c r="H38" s="37" t="s">
        <v>193</v>
      </c>
      <c r="I38" s="37"/>
    </row>
    <row r="39" spans="1:9" x14ac:dyDescent="0.35">
      <c r="A39" s="75">
        <v>18462</v>
      </c>
      <c r="B39" s="79" t="s">
        <v>197</v>
      </c>
      <c r="C39" s="38">
        <v>28</v>
      </c>
      <c r="D39" s="79" t="s">
        <v>205</v>
      </c>
      <c r="E39" s="36">
        <v>1</v>
      </c>
      <c r="F39" s="39">
        <v>1.3</v>
      </c>
      <c r="G39" s="39">
        <v>2.4</v>
      </c>
      <c r="H39" s="37" t="s">
        <v>193</v>
      </c>
      <c r="I39" s="37"/>
    </row>
    <row r="40" spans="1:9" x14ac:dyDescent="0.35">
      <c r="A40" s="75">
        <v>18467</v>
      </c>
      <c r="B40" s="79" t="s">
        <v>197</v>
      </c>
      <c r="C40" s="38">
        <v>11240</v>
      </c>
      <c r="D40" s="79" t="s">
        <v>206</v>
      </c>
      <c r="E40" s="36">
        <v>1</v>
      </c>
      <c r="F40" s="39">
        <v>2.3199999999999998</v>
      </c>
      <c r="G40" s="39">
        <v>3.23</v>
      </c>
      <c r="H40" s="37" t="s">
        <v>193</v>
      </c>
      <c r="I40" s="37"/>
    </row>
    <row r="41" spans="1:9" x14ac:dyDescent="0.35">
      <c r="A41" s="75">
        <v>18469</v>
      </c>
      <c r="B41" s="79" t="s">
        <v>197</v>
      </c>
      <c r="C41" s="38">
        <v>11342</v>
      </c>
      <c r="D41" s="79" t="s">
        <v>207</v>
      </c>
      <c r="E41" s="36">
        <v>1</v>
      </c>
      <c r="F41" s="39">
        <v>3.7069999999999999</v>
      </c>
      <c r="G41" s="39">
        <v>4.95</v>
      </c>
      <c r="H41" s="37" t="s">
        <v>193</v>
      </c>
      <c r="I41" s="37"/>
    </row>
    <row r="42" spans="1:9" x14ac:dyDescent="0.35">
      <c r="A42" s="75">
        <v>31361</v>
      </c>
      <c r="B42" s="79" t="s">
        <v>197</v>
      </c>
      <c r="C42" s="38">
        <v>19203</v>
      </c>
      <c r="D42" s="79" t="s">
        <v>199</v>
      </c>
      <c r="E42" s="36">
        <v>1</v>
      </c>
      <c r="F42" s="39">
        <v>11.7</v>
      </c>
      <c r="G42" s="39">
        <v>12</v>
      </c>
      <c r="H42" s="37" t="s">
        <v>193</v>
      </c>
      <c r="I42" s="37"/>
    </row>
    <row r="43" spans="1:9" x14ac:dyDescent="0.35">
      <c r="A43" s="75">
        <v>31362</v>
      </c>
      <c r="B43" s="79" t="s">
        <v>197</v>
      </c>
      <c r="C43" s="38">
        <v>19214</v>
      </c>
      <c r="D43" s="79" t="s">
        <v>208</v>
      </c>
      <c r="E43" s="36">
        <v>1</v>
      </c>
      <c r="F43" s="39">
        <v>7.2</v>
      </c>
      <c r="G43" s="39">
        <v>7.5</v>
      </c>
      <c r="H43" s="37" t="s">
        <v>193</v>
      </c>
      <c r="I43" s="37"/>
    </row>
    <row r="44" spans="1:9" x14ac:dyDescent="0.35">
      <c r="A44" s="75">
        <v>31360</v>
      </c>
      <c r="B44" s="79" t="s">
        <v>197</v>
      </c>
      <c r="C44" s="38">
        <v>19271</v>
      </c>
      <c r="D44" s="79" t="s">
        <v>200</v>
      </c>
      <c r="E44" s="36">
        <v>1</v>
      </c>
      <c r="F44" s="39">
        <v>1.7</v>
      </c>
      <c r="G44" s="39">
        <v>2</v>
      </c>
      <c r="H44" s="37" t="s">
        <v>193</v>
      </c>
      <c r="I44" s="37"/>
    </row>
    <row r="45" spans="1:9" x14ac:dyDescent="0.35">
      <c r="A45" s="75">
        <v>18473</v>
      </c>
      <c r="B45" s="79" t="s">
        <v>197</v>
      </c>
      <c r="C45" s="38">
        <v>20141</v>
      </c>
      <c r="D45" s="79" t="s">
        <v>209</v>
      </c>
      <c r="E45" s="36">
        <v>1</v>
      </c>
      <c r="F45" s="39">
        <v>2.8</v>
      </c>
      <c r="G45" s="39">
        <v>3.83</v>
      </c>
      <c r="H45" s="37" t="s">
        <v>193</v>
      </c>
      <c r="I45" s="37"/>
    </row>
    <row r="46" spans="1:9" x14ac:dyDescent="0.35">
      <c r="A46" s="83"/>
      <c r="B46" s="78" t="s">
        <v>210</v>
      </c>
      <c r="C46" s="43"/>
      <c r="D46" s="78" t="s">
        <v>655</v>
      </c>
      <c r="E46" s="42"/>
      <c r="F46" s="44"/>
      <c r="G46" s="44"/>
      <c r="H46" s="45" t="s">
        <v>169</v>
      </c>
      <c r="I46" s="42"/>
    </row>
    <row r="47" spans="1:9" x14ac:dyDescent="0.35">
      <c r="A47" s="75">
        <v>31596</v>
      </c>
      <c r="B47" s="79" t="s">
        <v>210</v>
      </c>
      <c r="C47" s="38">
        <v>0</v>
      </c>
      <c r="D47" s="79" t="s">
        <v>211</v>
      </c>
      <c r="E47" s="36">
        <v>1</v>
      </c>
      <c r="F47" s="39">
        <v>0</v>
      </c>
      <c r="G47" s="39">
        <v>0</v>
      </c>
      <c r="H47" s="37" t="s">
        <v>181</v>
      </c>
      <c r="I47" s="37"/>
    </row>
    <row r="48" spans="1:9" x14ac:dyDescent="0.35">
      <c r="A48" s="75">
        <v>31595</v>
      </c>
      <c r="B48" s="79" t="s">
        <v>210</v>
      </c>
      <c r="C48" s="38">
        <v>1</v>
      </c>
      <c r="D48" s="79" t="s">
        <v>212</v>
      </c>
      <c r="E48" s="36">
        <v>1</v>
      </c>
      <c r="F48" s="39">
        <v>10</v>
      </c>
      <c r="G48" s="39">
        <v>90</v>
      </c>
      <c r="H48" s="37" t="s">
        <v>181</v>
      </c>
      <c r="I48" s="37"/>
    </row>
    <row r="49" spans="1:9" x14ac:dyDescent="0.35">
      <c r="A49" s="75">
        <v>20180</v>
      </c>
      <c r="B49" s="79" t="s">
        <v>210</v>
      </c>
      <c r="C49" s="38">
        <v>0</v>
      </c>
      <c r="D49" s="79" t="s">
        <v>213</v>
      </c>
      <c r="E49" s="36">
        <v>1</v>
      </c>
      <c r="F49" s="39">
        <v>0</v>
      </c>
      <c r="G49" s="39">
        <v>0</v>
      </c>
      <c r="H49" s="37" t="s">
        <v>193</v>
      </c>
      <c r="I49" s="37"/>
    </row>
    <row r="50" spans="1:9" x14ac:dyDescent="0.35">
      <c r="A50" s="75">
        <v>20177</v>
      </c>
      <c r="B50" s="79" t="s">
        <v>210</v>
      </c>
      <c r="C50" s="38">
        <v>2</v>
      </c>
      <c r="D50" s="79" t="s">
        <v>214</v>
      </c>
      <c r="E50" s="36">
        <v>1</v>
      </c>
      <c r="F50" s="39">
        <v>115</v>
      </c>
      <c r="G50" s="39">
        <v>115</v>
      </c>
      <c r="H50" s="37" t="s">
        <v>193</v>
      </c>
      <c r="I50" s="37"/>
    </row>
    <row r="51" spans="1:9" x14ac:dyDescent="0.35">
      <c r="A51" s="75">
        <v>20180</v>
      </c>
      <c r="B51" s="79" t="s">
        <v>210</v>
      </c>
      <c r="C51" s="38">
        <v>0</v>
      </c>
      <c r="D51" s="79" t="s">
        <v>213</v>
      </c>
      <c r="E51" s="36">
        <v>1</v>
      </c>
      <c r="F51" s="39">
        <v>0</v>
      </c>
      <c r="G51" s="39">
        <v>0</v>
      </c>
      <c r="H51" s="37" t="s">
        <v>215</v>
      </c>
      <c r="I51" s="37"/>
    </row>
    <row r="52" spans="1:9" x14ac:dyDescent="0.35">
      <c r="A52" s="75">
        <v>31370</v>
      </c>
      <c r="B52" s="79" t="s">
        <v>216</v>
      </c>
      <c r="C52" s="38">
        <v>14107</v>
      </c>
      <c r="D52" s="79" t="s">
        <v>217</v>
      </c>
      <c r="E52" s="36">
        <v>1</v>
      </c>
      <c r="F52" s="39">
        <v>2.1999999999999999E-2</v>
      </c>
      <c r="G52" s="39">
        <v>3.5110000000000001</v>
      </c>
      <c r="H52" s="37" t="s">
        <v>193</v>
      </c>
      <c r="I52" s="37"/>
    </row>
    <row r="53" spans="1:9" x14ac:dyDescent="0.35">
      <c r="A53" s="75">
        <v>31365</v>
      </c>
      <c r="B53" s="79" t="s">
        <v>216</v>
      </c>
      <c r="C53" s="38">
        <v>14108</v>
      </c>
      <c r="D53" s="79" t="s">
        <v>218</v>
      </c>
      <c r="E53" s="36">
        <v>1</v>
      </c>
      <c r="F53" s="39">
        <v>11.3</v>
      </c>
      <c r="G53" s="39">
        <v>15.361000000000001</v>
      </c>
      <c r="H53" s="37" t="s">
        <v>193</v>
      </c>
      <c r="I53" s="37"/>
    </row>
    <row r="54" spans="1:9" x14ac:dyDescent="0.35">
      <c r="A54" s="75">
        <v>31371</v>
      </c>
      <c r="B54" s="79" t="s">
        <v>216</v>
      </c>
      <c r="C54" s="38">
        <v>14123</v>
      </c>
      <c r="D54" s="79" t="s">
        <v>219</v>
      </c>
      <c r="E54" s="36">
        <v>1</v>
      </c>
      <c r="F54" s="39">
        <v>2.073</v>
      </c>
      <c r="G54" s="39">
        <v>4.3120000000000003</v>
      </c>
      <c r="H54" s="37" t="s">
        <v>193</v>
      </c>
      <c r="I54" s="37"/>
    </row>
    <row r="55" spans="1:9" x14ac:dyDescent="0.35">
      <c r="A55" s="75">
        <v>31369</v>
      </c>
      <c r="B55" s="79" t="s">
        <v>216</v>
      </c>
      <c r="C55" s="38">
        <v>14145</v>
      </c>
      <c r="D55" s="79" t="s">
        <v>220</v>
      </c>
      <c r="E55" s="36">
        <v>1</v>
      </c>
      <c r="F55" s="39">
        <v>5.9269999999999996</v>
      </c>
      <c r="G55" s="39">
        <v>11.173</v>
      </c>
      <c r="H55" s="37" t="s">
        <v>193</v>
      </c>
      <c r="I55" s="37"/>
    </row>
    <row r="56" spans="1:9" x14ac:dyDescent="0.35">
      <c r="A56" s="75">
        <v>31368</v>
      </c>
      <c r="B56" s="79" t="s">
        <v>216</v>
      </c>
      <c r="C56" s="38">
        <v>14157</v>
      </c>
      <c r="D56" s="79" t="s">
        <v>221</v>
      </c>
      <c r="E56" s="36">
        <v>1</v>
      </c>
      <c r="F56" s="39">
        <v>4.1000000000000002E-2</v>
      </c>
      <c r="G56" s="39">
        <v>3.7</v>
      </c>
      <c r="H56" s="37" t="s">
        <v>193</v>
      </c>
      <c r="I56" s="37"/>
    </row>
    <row r="57" spans="1:9" x14ac:dyDescent="0.35">
      <c r="A57" s="75">
        <v>31374</v>
      </c>
      <c r="B57" s="79" t="s">
        <v>216</v>
      </c>
      <c r="C57" s="38">
        <v>19252</v>
      </c>
      <c r="D57" s="79" t="s">
        <v>222</v>
      </c>
      <c r="E57" s="36">
        <v>1</v>
      </c>
      <c r="F57" s="39">
        <v>3.2000000000000001E-2</v>
      </c>
      <c r="G57" s="39">
        <v>2.1</v>
      </c>
      <c r="H57" s="37" t="s">
        <v>193</v>
      </c>
      <c r="I57" s="37"/>
    </row>
    <row r="58" spans="1:9" x14ac:dyDescent="0.35">
      <c r="A58" s="75">
        <v>31366</v>
      </c>
      <c r="B58" s="79" t="s">
        <v>216</v>
      </c>
      <c r="C58" s="38">
        <v>22134</v>
      </c>
      <c r="D58" s="79" t="s">
        <v>223</v>
      </c>
      <c r="E58" s="36">
        <v>1</v>
      </c>
      <c r="F58" s="39">
        <v>2.3639999999999999</v>
      </c>
      <c r="G58" s="39">
        <v>3.15</v>
      </c>
      <c r="H58" s="37" t="s">
        <v>193</v>
      </c>
      <c r="I58" s="37"/>
    </row>
    <row r="59" spans="1:9" x14ac:dyDescent="0.35">
      <c r="A59" s="75">
        <v>33545</v>
      </c>
      <c r="B59" s="79" t="s">
        <v>216</v>
      </c>
      <c r="C59" s="38">
        <v>22153</v>
      </c>
      <c r="D59" s="79" t="s">
        <v>224</v>
      </c>
      <c r="E59" s="36">
        <v>1</v>
      </c>
      <c r="F59" s="39">
        <v>0.52700000000000002</v>
      </c>
      <c r="G59" s="39">
        <v>5.2949999999999999</v>
      </c>
      <c r="H59" s="37" t="s">
        <v>193</v>
      </c>
      <c r="I59" s="37"/>
    </row>
    <row r="60" spans="1:9" x14ac:dyDescent="0.35">
      <c r="A60" s="75">
        <v>31372</v>
      </c>
      <c r="B60" s="79" t="s">
        <v>216</v>
      </c>
      <c r="C60" s="38">
        <v>24125</v>
      </c>
      <c r="D60" s="79" t="s">
        <v>225</v>
      </c>
      <c r="E60" s="36">
        <v>1</v>
      </c>
      <c r="F60" s="39">
        <v>2.4E-2</v>
      </c>
      <c r="G60" s="39">
        <v>1.3</v>
      </c>
      <c r="H60" s="37" t="s">
        <v>193</v>
      </c>
      <c r="I60" s="37"/>
    </row>
    <row r="61" spans="1:9" x14ac:dyDescent="0.35">
      <c r="A61" s="75">
        <v>31373</v>
      </c>
      <c r="B61" s="79" t="s">
        <v>216</v>
      </c>
      <c r="C61" s="38">
        <v>24125</v>
      </c>
      <c r="D61" s="79" t="s">
        <v>226</v>
      </c>
      <c r="E61" s="36">
        <v>1</v>
      </c>
      <c r="F61" s="39">
        <v>4.4000000000000004</v>
      </c>
      <c r="G61" s="39">
        <v>5.4640000000000004</v>
      </c>
      <c r="H61" s="37" t="s">
        <v>193</v>
      </c>
      <c r="I61" s="37"/>
    </row>
    <row r="62" spans="1:9" x14ac:dyDescent="0.35">
      <c r="A62" s="83"/>
      <c r="B62" s="78" t="s">
        <v>227</v>
      </c>
      <c r="C62" s="43"/>
      <c r="D62" s="78" t="s">
        <v>656</v>
      </c>
      <c r="E62" s="42"/>
      <c r="F62" s="44"/>
      <c r="G62" s="44"/>
      <c r="H62" s="45" t="s">
        <v>169</v>
      </c>
      <c r="I62" s="42"/>
    </row>
    <row r="63" spans="1:9" x14ac:dyDescent="0.35">
      <c r="A63" s="75">
        <v>30356</v>
      </c>
      <c r="B63" s="79" t="s">
        <v>227</v>
      </c>
      <c r="C63" s="38">
        <v>11167</v>
      </c>
      <c r="D63" s="79" t="s">
        <v>228</v>
      </c>
      <c r="E63" s="36">
        <v>1</v>
      </c>
      <c r="F63" s="39">
        <v>2.1000000000000001E-2</v>
      </c>
      <c r="G63" s="39">
        <v>2.258</v>
      </c>
      <c r="H63" s="37" t="s">
        <v>193</v>
      </c>
      <c r="I63" s="37"/>
    </row>
    <row r="64" spans="1:9" x14ac:dyDescent="0.35">
      <c r="A64" s="75">
        <v>30357</v>
      </c>
      <c r="B64" s="79" t="s">
        <v>227</v>
      </c>
      <c r="C64" s="38">
        <v>11167</v>
      </c>
      <c r="D64" s="79" t="s">
        <v>228</v>
      </c>
      <c r="E64" s="36">
        <v>1</v>
      </c>
      <c r="F64" s="39">
        <v>2.258</v>
      </c>
      <c r="G64" s="39">
        <v>20.015999999999998</v>
      </c>
      <c r="H64" s="37" t="s">
        <v>193</v>
      </c>
      <c r="I64" s="37"/>
    </row>
    <row r="65" spans="1:9" x14ac:dyDescent="0.35">
      <c r="A65" s="75">
        <v>22856</v>
      </c>
      <c r="B65" s="79" t="s">
        <v>227</v>
      </c>
      <c r="C65" s="38">
        <v>12135</v>
      </c>
      <c r="D65" s="79" t="s">
        <v>229</v>
      </c>
      <c r="E65" s="36">
        <v>1</v>
      </c>
      <c r="F65" s="39">
        <v>17.286999999999999</v>
      </c>
      <c r="G65" s="39">
        <v>20.483000000000001</v>
      </c>
      <c r="H65" s="37" t="s">
        <v>193</v>
      </c>
      <c r="I65" s="37"/>
    </row>
    <row r="66" spans="1:9" x14ac:dyDescent="0.35">
      <c r="A66" s="75">
        <v>30353</v>
      </c>
      <c r="B66" s="79" t="s">
        <v>227</v>
      </c>
      <c r="C66" s="38">
        <v>13154</v>
      </c>
      <c r="D66" s="79" t="s">
        <v>230</v>
      </c>
      <c r="E66" s="36">
        <v>1</v>
      </c>
      <c r="F66" s="39">
        <v>4.2999999999999997E-2</v>
      </c>
      <c r="G66" s="39">
        <v>5.976</v>
      </c>
      <c r="H66" s="37" t="s">
        <v>193</v>
      </c>
      <c r="I66" s="37"/>
    </row>
    <row r="67" spans="1:9" x14ac:dyDescent="0.35">
      <c r="A67" s="75">
        <v>27604</v>
      </c>
      <c r="B67" s="79" t="s">
        <v>227</v>
      </c>
      <c r="C67" s="38">
        <v>14146</v>
      </c>
      <c r="D67" s="79" t="s">
        <v>231</v>
      </c>
      <c r="E67" s="36">
        <v>1</v>
      </c>
      <c r="F67" s="39">
        <v>6.56</v>
      </c>
      <c r="G67" s="39">
        <v>8.6159999999999997</v>
      </c>
      <c r="H67" s="37" t="s">
        <v>193</v>
      </c>
      <c r="I67" s="37"/>
    </row>
    <row r="68" spans="1:9" x14ac:dyDescent="0.35">
      <c r="A68" s="75">
        <v>33174</v>
      </c>
      <c r="B68" s="79" t="s">
        <v>227</v>
      </c>
      <c r="C68" s="38">
        <v>15109</v>
      </c>
      <c r="D68" s="79" t="s">
        <v>232</v>
      </c>
      <c r="E68" s="36">
        <v>1</v>
      </c>
      <c r="F68" s="39">
        <v>9.3000000000000007</v>
      </c>
      <c r="G68" s="39">
        <v>13.957000000000001</v>
      </c>
      <c r="H68" s="37" t="s">
        <v>193</v>
      </c>
      <c r="I68" s="37"/>
    </row>
    <row r="69" spans="1:9" x14ac:dyDescent="0.35">
      <c r="A69" s="75">
        <v>27945</v>
      </c>
      <c r="B69" s="79" t="s">
        <v>227</v>
      </c>
      <c r="C69" s="38">
        <v>15129</v>
      </c>
      <c r="D69" s="79" t="s">
        <v>233</v>
      </c>
      <c r="E69" s="36">
        <v>1</v>
      </c>
      <c r="F69" s="39">
        <v>27.064</v>
      </c>
      <c r="G69" s="39">
        <v>29.222000000000001</v>
      </c>
      <c r="H69" s="37" t="s">
        <v>193</v>
      </c>
      <c r="I69" s="37"/>
    </row>
    <row r="70" spans="1:9" x14ac:dyDescent="0.35">
      <c r="A70" s="75">
        <v>33175</v>
      </c>
      <c r="B70" s="79" t="s">
        <v>227</v>
      </c>
      <c r="C70" s="38">
        <v>15154</v>
      </c>
      <c r="D70" s="79" t="s">
        <v>234</v>
      </c>
      <c r="E70" s="36">
        <v>1</v>
      </c>
      <c r="F70" s="39">
        <v>3.0339999999999998</v>
      </c>
      <c r="G70" s="39">
        <v>4.3630000000000004</v>
      </c>
      <c r="H70" s="37" t="s">
        <v>193</v>
      </c>
      <c r="I70" s="37"/>
    </row>
    <row r="71" spans="1:9" x14ac:dyDescent="0.35">
      <c r="A71" s="75">
        <v>30362</v>
      </c>
      <c r="B71" s="79" t="s">
        <v>227</v>
      </c>
      <c r="C71" s="38">
        <v>15156</v>
      </c>
      <c r="D71" s="79" t="s">
        <v>235</v>
      </c>
      <c r="E71" s="36">
        <v>1</v>
      </c>
      <c r="F71" s="39">
        <v>21.27</v>
      </c>
      <c r="G71" s="39">
        <v>27.157</v>
      </c>
      <c r="H71" s="37" t="s">
        <v>193</v>
      </c>
      <c r="I71" s="37"/>
    </row>
    <row r="72" spans="1:9" x14ac:dyDescent="0.35">
      <c r="A72" s="75">
        <v>33176</v>
      </c>
      <c r="B72" s="79" t="s">
        <v>227</v>
      </c>
      <c r="C72" s="38">
        <v>15161</v>
      </c>
      <c r="D72" s="79" t="s">
        <v>236</v>
      </c>
      <c r="E72" s="36">
        <v>1</v>
      </c>
      <c r="F72" s="39">
        <v>33.018999999999998</v>
      </c>
      <c r="G72" s="39">
        <v>35.463000000000001</v>
      </c>
      <c r="H72" s="37" t="s">
        <v>193</v>
      </c>
      <c r="I72" s="37"/>
    </row>
    <row r="73" spans="1:9" x14ac:dyDescent="0.35">
      <c r="A73" s="75">
        <v>27533</v>
      </c>
      <c r="B73" s="79" t="s">
        <v>227</v>
      </c>
      <c r="C73" s="38">
        <v>15190</v>
      </c>
      <c r="D73" s="79" t="s">
        <v>237</v>
      </c>
      <c r="E73" s="36">
        <v>1</v>
      </c>
      <c r="F73" s="39">
        <v>0</v>
      </c>
      <c r="G73" s="39">
        <v>2.9430000000000001</v>
      </c>
      <c r="H73" s="37" t="s">
        <v>193</v>
      </c>
      <c r="I73" s="37"/>
    </row>
    <row r="74" spans="1:9" x14ac:dyDescent="0.35">
      <c r="A74" s="75">
        <v>30363</v>
      </c>
      <c r="B74" s="79" t="s">
        <v>227</v>
      </c>
      <c r="C74" s="38">
        <v>16193</v>
      </c>
      <c r="D74" s="79" t="s">
        <v>238</v>
      </c>
      <c r="E74" s="36">
        <v>1</v>
      </c>
      <c r="F74" s="39">
        <v>3.0870000000000002</v>
      </c>
      <c r="G74" s="39">
        <v>5.782</v>
      </c>
      <c r="H74" s="37" t="s">
        <v>193</v>
      </c>
      <c r="I74" s="37"/>
    </row>
    <row r="75" spans="1:9" x14ac:dyDescent="0.35">
      <c r="A75" s="75">
        <v>22862</v>
      </c>
      <c r="B75" s="79" t="s">
        <v>227</v>
      </c>
      <c r="C75" s="38">
        <v>20157</v>
      </c>
      <c r="D75" s="79" t="s">
        <v>239</v>
      </c>
      <c r="E75" s="36">
        <v>1</v>
      </c>
      <c r="F75" s="39">
        <v>0.55500000000000005</v>
      </c>
      <c r="G75" s="39">
        <v>7.9</v>
      </c>
      <c r="H75" s="37" t="s">
        <v>193</v>
      </c>
      <c r="I75" s="37"/>
    </row>
    <row r="76" spans="1:9" x14ac:dyDescent="0.35">
      <c r="A76" s="75">
        <v>27606</v>
      </c>
      <c r="B76" s="79" t="s">
        <v>227</v>
      </c>
      <c r="C76" s="38">
        <v>22153</v>
      </c>
      <c r="D76" s="79" t="s">
        <v>240</v>
      </c>
      <c r="E76" s="36">
        <v>1</v>
      </c>
      <c r="F76" s="39">
        <v>0.52700000000000002</v>
      </c>
      <c r="G76" s="39">
        <v>5.2949999999999999</v>
      </c>
      <c r="H76" s="37" t="s">
        <v>193</v>
      </c>
      <c r="I76" s="37"/>
    </row>
    <row r="77" spans="1:9" x14ac:dyDescent="0.35">
      <c r="A77" s="75">
        <v>22889</v>
      </c>
      <c r="B77" s="79" t="s">
        <v>227</v>
      </c>
      <c r="C77" s="38">
        <v>24216</v>
      </c>
      <c r="D77" s="79" t="s">
        <v>241</v>
      </c>
      <c r="E77" s="36">
        <v>1</v>
      </c>
      <c r="F77" s="39">
        <v>1.9E-2</v>
      </c>
      <c r="G77" s="39">
        <v>2.6949999999999998</v>
      </c>
      <c r="H77" s="37" t="s">
        <v>193</v>
      </c>
      <c r="I77" s="37"/>
    </row>
    <row r="78" spans="1:9" x14ac:dyDescent="0.35">
      <c r="A78" s="75">
        <v>33177</v>
      </c>
      <c r="B78" s="79" t="s">
        <v>227</v>
      </c>
      <c r="C78" s="38">
        <v>24216</v>
      </c>
      <c r="D78" s="79" t="s">
        <v>242</v>
      </c>
      <c r="E78" s="36">
        <v>1</v>
      </c>
      <c r="F78" s="39">
        <v>2.8559999999999999</v>
      </c>
      <c r="G78" s="39">
        <v>4.47</v>
      </c>
      <c r="H78" s="37" t="s">
        <v>193</v>
      </c>
      <c r="I78" s="37"/>
    </row>
    <row r="79" spans="1:9" x14ac:dyDescent="0.35">
      <c r="A79" s="75">
        <v>30365</v>
      </c>
      <c r="B79" s="79" t="s">
        <v>227</v>
      </c>
      <c r="C79" s="38">
        <v>25125</v>
      </c>
      <c r="D79" s="79" t="s">
        <v>243</v>
      </c>
      <c r="E79" s="36">
        <v>1</v>
      </c>
      <c r="F79" s="39">
        <v>0</v>
      </c>
      <c r="G79" s="39">
        <v>5.2880000000000003</v>
      </c>
      <c r="H79" s="37" t="s">
        <v>193</v>
      </c>
      <c r="I79" s="37"/>
    </row>
    <row r="80" spans="1:9" x14ac:dyDescent="0.35">
      <c r="A80" s="75">
        <v>30360</v>
      </c>
      <c r="B80" s="79" t="s">
        <v>227</v>
      </c>
      <c r="C80" s="38">
        <v>25128</v>
      </c>
      <c r="D80" s="79" t="s">
        <v>244</v>
      </c>
      <c r="E80" s="36">
        <v>1</v>
      </c>
      <c r="F80" s="39">
        <v>4.49</v>
      </c>
      <c r="G80" s="39">
        <v>4.8529999999999998</v>
      </c>
      <c r="H80" s="37" t="s">
        <v>193</v>
      </c>
      <c r="I80" s="37"/>
    </row>
    <row r="81" spans="1:9" x14ac:dyDescent="0.35">
      <c r="A81" s="75">
        <v>30358</v>
      </c>
      <c r="B81" s="79" t="s">
        <v>227</v>
      </c>
      <c r="C81" s="38">
        <v>25155</v>
      </c>
      <c r="D81" s="79" t="s">
        <v>245</v>
      </c>
      <c r="E81" s="36">
        <v>1</v>
      </c>
      <c r="F81" s="39">
        <v>2.1760000000000002</v>
      </c>
      <c r="G81" s="39">
        <v>7.0739999999999998</v>
      </c>
      <c r="H81" s="37" t="s">
        <v>193</v>
      </c>
      <c r="I81" s="37"/>
    </row>
    <row r="82" spans="1:9" x14ac:dyDescent="0.35">
      <c r="A82" s="75">
        <v>30361</v>
      </c>
      <c r="B82" s="79" t="s">
        <v>227</v>
      </c>
      <c r="C82" s="38">
        <v>25181</v>
      </c>
      <c r="D82" s="79" t="s">
        <v>246</v>
      </c>
      <c r="E82" s="36">
        <v>1</v>
      </c>
      <c r="F82" s="39">
        <v>0</v>
      </c>
      <c r="G82" s="39">
        <v>3.9950000000000001</v>
      </c>
      <c r="H82" s="37" t="s">
        <v>193</v>
      </c>
      <c r="I82" s="37"/>
    </row>
    <row r="83" spans="1:9" x14ac:dyDescent="0.35">
      <c r="A83" s="83"/>
      <c r="B83" s="78" t="s">
        <v>247</v>
      </c>
      <c r="C83" s="43"/>
      <c r="D83" s="78" t="s">
        <v>657</v>
      </c>
      <c r="E83" s="42"/>
      <c r="F83" s="44"/>
      <c r="G83" s="44"/>
      <c r="H83" s="45" t="s">
        <v>169</v>
      </c>
      <c r="I83" s="42"/>
    </row>
    <row r="84" spans="1:9" x14ac:dyDescent="0.35">
      <c r="A84" s="75">
        <v>14639</v>
      </c>
      <c r="B84" s="79" t="s">
        <v>247</v>
      </c>
      <c r="C84" s="38">
        <v>1</v>
      </c>
      <c r="D84" s="79" t="s">
        <v>248</v>
      </c>
      <c r="E84" s="36">
        <v>1</v>
      </c>
      <c r="F84" s="39">
        <v>164.214</v>
      </c>
      <c r="G84" s="39">
        <v>164.57499999999999</v>
      </c>
      <c r="H84" s="37" t="s">
        <v>171</v>
      </c>
      <c r="I84" s="37"/>
    </row>
    <row r="85" spans="1:9" x14ac:dyDescent="0.35">
      <c r="A85" s="75">
        <v>30049</v>
      </c>
      <c r="B85" s="79" t="s">
        <v>247</v>
      </c>
      <c r="C85" s="38">
        <v>45</v>
      </c>
      <c r="D85" s="79" t="s">
        <v>249</v>
      </c>
      <c r="E85" s="36">
        <v>1</v>
      </c>
      <c r="F85" s="39">
        <v>3.6</v>
      </c>
      <c r="G85" s="39">
        <v>4.7</v>
      </c>
      <c r="H85" s="37" t="s">
        <v>171</v>
      </c>
      <c r="I85" s="37"/>
    </row>
    <row r="86" spans="1:9" x14ac:dyDescent="0.35">
      <c r="A86" s="75">
        <v>18490</v>
      </c>
      <c r="B86" s="79" t="s">
        <v>247</v>
      </c>
      <c r="C86" s="38">
        <v>11424</v>
      </c>
      <c r="D86" s="79" t="s">
        <v>250</v>
      </c>
      <c r="E86" s="36">
        <v>1</v>
      </c>
      <c r="F86" s="39">
        <v>3.86</v>
      </c>
      <c r="G86" s="39">
        <v>3.87</v>
      </c>
      <c r="H86" s="37" t="s">
        <v>171</v>
      </c>
      <c r="I86" s="37"/>
    </row>
    <row r="87" spans="1:9" x14ac:dyDescent="0.35">
      <c r="A87" s="75">
        <v>20200</v>
      </c>
      <c r="B87" s="79" t="s">
        <v>247</v>
      </c>
      <c r="C87" s="38">
        <v>1</v>
      </c>
      <c r="D87" s="79" t="s">
        <v>248</v>
      </c>
      <c r="E87" s="36">
        <v>1</v>
      </c>
      <c r="F87" s="39">
        <v>18</v>
      </c>
      <c r="G87" s="39">
        <v>19.100000000000001</v>
      </c>
      <c r="H87" s="37" t="s">
        <v>181</v>
      </c>
      <c r="I87" s="37"/>
    </row>
    <row r="88" spans="1:9" x14ac:dyDescent="0.35">
      <c r="A88" s="75">
        <v>18485</v>
      </c>
      <c r="B88" s="79" t="s">
        <v>247</v>
      </c>
      <c r="C88" s="38">
        <v>1</v>
      </c>
      <c r="D88" s="79" t="s">
        <v>248</v>
      </c>
      <c r="E88" s="36">
        <v>2</v>
      </c>
      <c r="F88" s="39">
        <v>51.5</v>
      </c>
      <c r="G88" s="39">
        <v>52.5</v>
      </c>
      <c r="H88" s="37" t="s">
        <v>181</v>
      </c>
      <c r="I88" s="37"/>
    </row>
    <row r="89" spans="1:9" x14ac:dyDescent="0.35">
      <c r="A89" s="75">
        <v>20788</v>
      </c>
      <c r="B89" s="79" t="s">
        <v>247</v>
      </c>
      <c r="C89" s="38">
        <v>3</v>
      </c>
      <c r="D89" s="79" t="s">
        <v>251</v>
      </c>
      <c r="E89" s="36">
        <v>1</v>
      </c>
      <c r="F89" s="39">
        <v>209.9</v>
      </c>
      <c r="G89" s="39">
        <v>210</v>
      </c>
      <c r="H89" s="37" t="s">
        <v>181</v>
      </c>
      <c r="I89" s="37"/>
    </row>
    <row r="90" spans="1:9" x14ac:dyDescent="0.35">
      <c r="A90" s="75">
        <v>17636</v>
      </c>
      <c r="B90" s="79" t="s">
        <v>247</v>
      </c>
      <c r="C90" s="38">
        <v>9</v>
      </c>
      <c r="D90" s="79" t="s">
        <v>252</v>
      </c>
      <c r="E90" s="36">
        <v>1</v>
      </c>
      <c r="F90" s="39">
        <v>57</v>
      </c>
      <c r="G90" s="39">
        <v>58.1</v>
      </c>
      <c r="H90" s="37" t="s">
        <v>181</v>
      </c>
      <c r="I90" s="37"/>
    </row>
    <row r="91" spans="1:9" x14ac:dyDescent="0.35">
      <c r="A91" s="75">
        <v>17658</v>
      </c>
      <c r="B91" s="79" t="s">
        <v>247</v>
      </c>
      <c r="C91" s="38">
        <v>10</v>
      </c>
      <c r="D91" s="79" t="s">
        <v>253</v>
      </c>
      <c r="E91" s="36">
        <v>1</v>
      </c>
      <c r="F91" s="39">
        <v>68.099999999999994</v>
      </c>
      <c r="G91" s="39">
        <v>69.099999999999994</v>
      </c>
      <c r="H91" s="37" t="s">
        <v>181</v>
      </c>
      <c r="I91" s="37"/>
    </row>
    <row r="92" spans="1:9" x14ac:dyDescent="0.35">
      <c r="A92" s="75">
        <v>21600</v>
      </c>
      <c r="B92" s="79" t="s">
        <v>247</v>
      </c>
      <c r="C92" s="38">
        <v>15</v>
      </c>
      <c r="D92" s="79" t="s">
        <v>254</v>
      </c>
      <c r="E92" s="36">
        <v>1</v>
      </c>
      <c r="F92" s="39">
        <v>13.95</v>
      </c>
      <c r="G92" s="39">
        <v>14.2</v>
      </c>
      <c r="H92" s="37" t="s">
        <v>181</v>
      </c>
      <c r="I92" s="37"/>
    </row>
    <row r="93" spans="1:9" x14ac:dyDescent="0.35">
      <c r="A93" s="75">
        <v>27977</v>
      </c>
      <c r="B93" s="79" t="s">
        <v>247</v>
      </c>
      <c r="C93" s="38">
        <v>15</v>
      </c>
      <c r="D93" s="79" t="s">
        <v>254</v>
      </c>
      <c r="E93" s="36">
        <v>1</v>
      </c>
      <c r="F93" s="39">
        <v>58.65</v>
      </c>
      <c r="G93" s="39">
        <v>58.85</v>
      </c>
      <c r="H93" s="37" t="s">
        <v>181</v>
      </c>
      <c r="I93" s="37"/>
    </row>
    <row r="94" spans="1:9" x14ac:dyDescent="0.35">
      <c r="A94" s="75">
        <v>18515</v>
      </c>
      <c r="B94" s="79" t="s">
        <v>247</v>
      </c>
      <c r="C94" s="38">
        <v>17</v>
      </c>
      <c r="D94" s="79" t="s">
        <v>255</v>
      </c>
      <c r="E94" s="36">
        <v>1</v>
      </c>
      <c r="F94" s="39">
        <v>6.6</v>
      </c>
      <c r="G94" s="39">
        <v>6.8</v>
      </c>
      <c r="H94" s="37" t="s">
        <v>181</v>
      </c>
      <c r="I94" s="37"/>
    </row>
    <row r="95" spans="1:9" x14ac:dyDescent="0.35">
      <c r="A95" s="75">
        <v>18837</v>
      </c>
      <c r="B95" s="79" t="s">
        <v>247</v>
      </c>
      <c r="C95" s="38">
        <v>92</v>
      </c>
      <c r="D95" s="79" t="s">
        <v>256</v>
      </c>
      <c r="E95" s="36">
        <v>1</v>
      </c>
      <c r="F95" s="39">
        <v>69.578000000000003</v>
      </c>
      <c r="G95" s="39">
        <v>70.22</v>
      </c>
      <c r="H95" s="37" t="s">
        <v>181</v>
      </c>
      <c r="I95" s="37"/>
    </row>
    <row r="96" spans="1:9" x14ac:dyDescent="0.35">
      <c r="A96" s="75">
        <v>24174</v>
      </c>
      <c r="B96" s="79" t="s">
        <v>247</v>
      </c>
      <c r="C96" s="38">
        <v>11230</v>
      </c>
      <c r="D96" s="79" t="s">
        <v>257</v>
      </c>
      <c r="E96" s="36">
        <v>1</v>
      </c>
      <c r="F96" s="39">
        <v>28.7</v>
      </c>
      <c r="G96" s="39">
        <v>28.88</v>
      </c>
      <c r="H96" s="37" t="s">
        <v>181</v>
      </c>
      <c r="I96" s="37"/>
    </row>
    <row r="97" spans="1:9" x14ac:dyDescent="0.35">
      <c r="A97" s="75">
        <v>21602</v>
      </c>
      <c r="B97" s="79" t="s">
        <v>247</v>
      </c>
      <c r="C97" s="38">
        <v>11390</v>
      </c>
      <c r="D97" s="79" t="s">
        <v>258</v>
      </c>
      <c r="E97" s="36">
        <v>1</v>
      </c>
      <c r="F97" s="39">
        <v>13.27</v>
      </c>
      <c r="G97" s="39">
        <v>13.5</v>
      </c>
      <c r="H97" s="37" t="s">
        <v>181</v>
      </c>
      <c r="I97" s="37"/>
    </row>
    <row r="98" spans="1:9" x14ac:dyDescent="0.35">
      <c r="A98" s="75">
        <v>27951</v>
      </c>
      <c r="B98" s="79" t="s">
        <v>247</v>
      </c>
      <c r="C98" s="38">
        <v>12165</v>
      </c>
      <c r="D98" s="79" t="s">
        <v>259</v>
      </c>
      <c r="E98" s="36">
        <v>1</v>
      </c>
      <c r="F98" s="39">
        <v>0.03</v>
      </c>
      <c r="G98" s="39">
        <v>0.13</v>
      </c>
      <c r="H98" s="37" t="s">
        <v>181</v>
      </c>
      <c r="I98" s="37"/>
    </row>
    <row r="99" spans="1:9" x14ac:dyDescent="0.35">
      <c r="A99" s="75">
        <v>21246</v>
      </c>
      <c r="B99" s="79" t="s">
        <v>247</v>
      </c>
      <c r="C99" s="38">
        <v>21101</v>
      </c>
      <c r="D99" s="79" t="s">
        <v>260</v>
      </c>
      <c r="E99" s="36">
        <v>1</v>
      </c>
      <c r="F99" s="39">
        <v>4.28</v>
      </c>
      <c r="G99" s="39">
        <v>4.32</v>
      </c>
      <c r="H99" s="37" t="s">
        <v>181</v>
      </c>
      <c r="I99" s="37"/>
    </row>
    <row r="100" spans="1:9" x14ac:dyDescent="0.35">
      <c r="A100" s="75">
        <v>23887</v>
      </c>
      <c r="B100" s="79" t="s">
        <v>247</v>
      </c>
      <c r="C100" s="38">
        <v>22210</v>
      </c>
      <c r="D100" s="79" t="s">
        <v>261</v>
      </c>
      <c r="E100" s="36">
        <v>1</v>
      </c>
      <c r="F100" s="39">
        <v>6.6</v>
      </c>
      <c r="G100" s="39">
        <v>6.7</v>
      </c>
      <c r="H100" s="37" t="s">
        <v>181</v>
      </c>
      <c r="I100" s="37"/>
    </row>
    <row r="101" spans="1:9" x14ac:dyDescent="0.35">
      <c r="A101" s="75">
        <v>30052</v>
      </c>
      <c r="B101" s="79" t="s">
        <v>247</v>
      </c>
      <c r="C101" s="38">
        <v>23195</v>
      </c>
      <c r="D101" s="79" t="s">
        <v>262</v>
      </c>
      <c r="E101" s="36">
        <v>1</v>
      </c>
      <c r="F101" s="39">
        <v>2</v>
      </c>
      <c r="G101" s="39">
        <v>2.15</v>
      </c>
      <c r="H101" s="37" t="s">
        <v>181</v>
      </c>
      <c r="I101" s="37"/>
    </row>
    <row r="102" spans="1:9" x14ac:dyDescent="0.35">
      <c r="A102" s="75">
        <v>33171</v>
      </c>
      <c r="B102" s="79" t="s">
        <v>247</v>
      </c>
      <c r="C102" s="38">
        <v>0</v>
      </c>
      <c r="D102" s="79" t="s">
        <v>263</v>
      </c>
      <c r="E102" s="36">
        <v>1</v>
      </c>
      <c r="F102" s="39">
        <v>0</v>
      </c>
      <c r="G102" s="39">
        <v>0</v>
      </c>
      <c r="H102" s="37" t="s">
        <v>193</v>
      </c>
      <c r="I102" s="37"/>
    </row>
    <row r="103" spans="1:9" x14ac:dyDescent="0.35">
      <c r="A103" s="75">
        <v>18485</v>
      </c>
      <c r="B103" s="79" t="s">
        <v>247</v>
      </c>
      <c r="C103" s="38">
        <v>1</v>
      </c>
      <c r="D103" s="79" t="s">
        <v>248</v>
      </c>
      <c r="E103" s="36">
        <v>2</v>
      </c>
      <c r="F103" s="39">
        <v>51.5</v>
      </c>
      <c r="G103" s="39">
        <v>52.5</v>
      </c>
      <c r="H103" s="37" t="s">
        <v>193</v>
      </c>
      <c r="I103" s="37"/>
    </row>
    <row r="104" spans="1:9" x14ac:dyDescent="0.35">
      <c r="A104" s="75">
        <v>17463</v>
      </c>
      <c r="B104" s="79" t="s">
        <v>247</v>
      </c>
      <c r="C104" s="38">
        <v>5</v>
      </c>
      <c r="D104" s="79" t="s">
        <v>264</v>
      </c>
      <c r="E104" s="36">
        <v>1</v>
      </c>
      <c r="F104" s="39">
        <v>2.65</v>
      </c>
      <c r="G104" s="39">
        <v>2.95</v>
      </c>
      <c r="H104" s="37" t="s">
        <v>193</v>
      </c>
      <c r="I104" s="37"/>
    </row>
    <row r="105" spans="1:9" x14ac:dyDescent="0.35">
      <c r="A105" s="75">
        <v>30814</v>
      </c>
      <c r="B105" s="79" t="s">
        <v>247</v>
      </c>
      <c r="C105" s="38">
        <v>15</v>
      </c>
      <c r="D105" s="79" t="s">
        <v>254</v>
      </c>
      <c r="E105" s="36">
        <v>1</v>
      </c>
      <c r="F105" s="39">
        <v>82.9</v>
      </c>
      <c r="G105" s="39">
        <v>82.95</v>
      </c>
      <c r="H105" s="37" t="s">
        <v>193</v>
      </c>
      <c r="I105" s="37"/>
    </row>
    <row r="106" spans="1:9" x14ac:dyDescent="0.35">
      <c r="A106" s="75">
        <v>18513</v>
      </c>
      <c r="B106" s="79" t="s">
        <v>247</v>
      </c>
      <c r="C106" s="38">
        <v>17</v>
      </c>
      <c r="D106" s="79" t="s">
        <v>255</v>
      </c>
      <c r="E106" s="36">
        <v>1</v>
      </c>
      <c r="F106" s="39">
        <v>3.38</v>
      </c>
      <c r="G106" s="39">
        <v>3.7</v>
      </c>
      <c r="H106" s="37" t="s">
        <v>193</v>
      </c>
      <c r="I106" s="37"/>
    </row>
    <row r="107" spans="1:9" x14ac:dyDescent="0.35">
      <c r="A107" s="75">
        <v>27980</v>
      </c>
      <c r="B107" s="79" t="s">
        <v>247</v>
      </c>
      <c r="C107" s="38">
        <v>29</v>
      </c>
      <c r="D107" s="79" t="s">
        <v>265</v>
      </c>
      <c r="E107" s="36">
        <v>1</v>
      </c>
      <c r="F107" s="39">
        <v>1.3</v>
      </c>
      <c r="G107" s="39">
        <v>1.35</v>
      </c>
      <c r="H107" s="37" t="s">
        <v>193</v>
      </c>
      <c r="I107" s="37"/>
    </row>
    <row r="108" spans="1:9" x14ac:dyDescent="0.35">
      <c r="A108" s="75">
        <v>18483</v>
      </c>
      <c r="B108" s="79" t="s">
        <v>247</v>
      </c>
      <c r="C108" s="38">
        <v>85</v>
      </c>
      <c r="D108" s="79" t="s">
        <v>266</v>
      </c>
      <c r="E108" s="36">
        <v>1</v>
      </c>
      <c r="F108" s="39">
        <v>0</v>
      </c>
      <c r="G108" s="39">
        <v>1</v>
      </c>
      <c r="H108" s="37" t="s">
        <v>193</v>
      </c>
      <c r="I108" s="37"/>
    </row>
    <row r="109" spans="1:9" x14ac:dyDescent="0.35">
      <c r="A109" s="75">
        <v>21004</v>
      </c>
      <c r="B109" s="79" t="s">
        <v>247</v>
      </c>
      <c r="C109" s="38">
        <v>11381</v>
      </c>
      <c r="D109" s="79" t="s">
        <v>267</v>
      </c>
      <c r="E109" s="36">
        <v>1</v>
      </c>
      <c r="F109" s="39">
        <v>3.6</v>
      </c>
      <c r="G109" s="39">
        <v>7.35</v>
      </c>
      <c r="H109" s="37" t="s">
        <v>193</v>
      </c>
      <c r="I109" s="37"/>
    </row>
    <row r="110" spans="1:9" x14ac:dyDescent="0.35">
      <c r="A110" s="75">
        <v>20985</v>
      </c>
      <c r="B110" s="79" t="s">
        <v>247</v>
      </c>
      <c r="C110" s="38">
        <v>11411</v>
      </c>
      <c r="D110" s="79" t="s">
        <v>268</v>
      </c>
      <c r="E110" s="36">
        <v>1</v>
      </c>
      <c r="F110" s="39">
        <v>2.75</v>
      </c>
      <c r="G110" s="39">
        <v>3.3</v>
      </c>
      <c r="H110" s="37" t="s">
        <v>193</v>
      </c>
      <c r="I110" s="37"/>
    </row>
    <row r="111" spans="1:9" x14ac:dyDescent="0.35">
      <c r="A111" s="75">
        <v>23868</v>
      </c>
      <c r="B111" s="79" t="s">
        <v>247</v>
      </c>
      <c r="C111" s="38">
        <v>18292</v>
      </c>
      <c r="D111" s="79" t="s">
        <v>269</v>
      </c>
      <c r="E111" s="36">
        <v>1</v>
      </c>
      <c r="F111" s="39">
        <v>0.02</v>
      </c>
      <c r="G111" s="39">
        <v>1</v>
      </c>
      <c r="H111" s="37" t="s">
        <v>193</v>
      </c>
      <c r="I111" s="37"/>
    </row>
    <row r="112" spans="1:9" x14ac:dyDescent="0.35">
      <c r="A112" s="75">
        <v>20978</v>
      </c>
      <c r="B112" s="79" t="s">
        <v>247</v>
      </c>
      <c r="C112" s="38">
        <v>22160</v>
      </c>
      <c r="D112" s="79" t="s">
        <v>270</v>
      </c>
      <c r="E112" s="36">
        <v>1</v>
      </c>
      <c r="F112" s="39">
        <v>3.23</v>
      </c>
      <c r="G112" s="39">
        <v>5.85</v>
      </c>
      <c r="H112" s="37" t="s">
        <v>193</v>
      </c>
      <c r="I112" s="37"/>
    </row>
    <row r="113" spans="1:9" x14ac:dyDescent="0.35">
      <c r="A113" s="83"/>
      <c r="B113" s="78" t="s">
        <v>271</v>
      </c>
      <c r="C113" s="43"/>
      <c r="D113" s="78" t="s">
        <v>658</v>
      </c>
      <c r="E113" s="42"/>
      <c r="F113" s="44"/>
      <c r="G113" s="44"/>
      <c r="H113" s="45" t="s">
        <v>169</v>
      </c>
      <c r="I113" s="42"/>
    </row>
    <row r="114" spans="1:9" x14ac:dyDescent="0.35">
      <c r="A114" s="75">
        <v>33360</v>
      </c>
      <c r="B114" s="79" t="s">
        <v>271</v>
      </c>
      <c r="C114" s="38">
        <v>3</v>
      </c>
      <c r="D114" s="79" t="s">
        <v>272</v>
      </c>
      <c r="E114" s="36">
        <v>1</v>
      </c>
      <c r="F114" s="39">
        <v>151.005</v>
      </c>
      <c r="G114" s="39">
        <v>151.06</v>
      </c>
      <c r="H114" s="37" t="s">
        <v>177</v>
      </c>
      <c r="I114" s="37"/>
    </row>
    <row r="115" spans="1:9" x14ac:dyDescent="0.35">
      <c r="A115" s="75">
        <v>33361</v>
      </c>
      <c r="B115" s="79" t="s">
        <v>271</v>
      </c>
      <c r="C115" s="38">
        <v>3</v>
      </c>
      <c r="D115" s="79" t="s">
        <v>273</v>
      </c>
      <c r="E115" s="36">
        <v>1</v>
      </c>
      <c r="F115" s="39">
        <v>151.08500000000001</v>
      </c>
      <c r="G115" s="39">
        <v>151.16499999999999</v>
      </c>
      <c r="H115" s="37" t="s">
        <v>177</v>
      </c>
      <c r="I115" s="37"/>
    </row>
    <row r="116" spans="1:9" x14ac:dyDescent="0.35">
      <c r="A116" s="75">
        <v>33282</v>
      </c>
      <c r="B116" s="79" t="s">
        <v>271</v>
      </c>
      <c r="C116" s="38">
        <v>8</v>
      </c>
      <c r="D116" s="79" t="s">
        <v>274</v>
      </c>
      <c r="E116" s="36">
        <v>1</v>
      </c>
      <c r="F116" s="39">
        <v>28.05</v>
      </c>
      <c r="G116" s="39">
        <v>28.18</v>
      </c>
      <c r="H116" s="37" t="s">
        <v>177</v>
      </c>
      <c r="I116" s="37"/>
    </row>
    <row r="117" spans="1:9" x14ac:dyDescent="0.35">
      <c r="A117" s="75">
        <v>33281</v>
      </c>
      <c r="B117" s="79" t="s">
        <v>271</v>
      </c>
      <c r="C117" s="38">
        <v>8</v>
      </c>
      <c r="D117" s="79" t="s">
        <v>275</v>
      </c>
      <c r="E117" s="36">
        <v>1</v>
      </c>
      <c r="F117" s="39">
        <v>28.524999999999999</v>
      </c>
      <c r="G117" s="39">
        <v>28.585000000000001</v>
      </c>
      <c r="H117" s="37" t="s">
        <v>177</v>
      </c>
      <c r="I117" s="37"/>
    </row>
    <row r="118" spans="1:9" x14ac:dyDescent="0.35">
      <c r="A118" s="75">
        <v>33163</v>
      </c>
      <c r="B118" s="79" t="s">
        <v>271</v>
      </c>
      <c r="C118" s="38">
        <v>60</v>
      </c>
      <c r="D118" s="79" t="s">
        <v>276</v>
      </c>
      <c r="E118" s="36">
        <v>1</v>
      </c>
      <c r="F118" s="39">
        <v>5.33</v>
      </c>
      <c r="G118" s="39">
        <v>5.3949999999999996</v>
      </c>
      <c r="H118" s="37" t="s">
        <v>177</v>
      </c>
      <c r="I118" s="37"/>
    </row>
    <row r="119" spans="1:9" x14ac:dyDescent="0.35">
      <c r="A119" s="75">
        <v>33162</v>
      </c>
      <c r="B119" s="79" t="s">
        <v>271</v>
      </c>
      <c r="C119" s="38">
        <v>60</v>
      </c>
      <c r="D119" s="79" t="s">
        <v>277</v>
      </c>
      <c r="E119" s="36">
        <v>1</v>
      </c>
      <c r="F119" s="39">
        <v>5.94</v>
      </c>
      <c r="G119" s="39">
        <v>6.02</v>
      </c>
      <c r="H119" s="37" t="s">
        <v>177</v>
      </c>
      <c r="I119" s="37"/>
    </row>
    <row r="120" spans="1:9" x14ac:dyDescent="0.35">
      <c r="A120" s="75">
        <v>33163</v>
      </c>
      <c r="B120" s="79" t="s">
        <v>271</v>
      </c>
      <c r="C120" s="38">
        <v>60</v>
      </c>
      <c r="D120" s="79" t="s">
        <v>276</v>
      </c>
      <c r="E120" s="36">
        <v>1</v>
      </c>
      <c r="F120" s="39">
        <v>5.33</v>
      </c>
      <c r="G120" s="39">
        <v>5.3949999999999996</v>
      </c>
      <c r="H120" s="37" t="s">
        <v>193</v>
      </c>
      <c r="I120" s="37"/>
    </row>
    <row r="121" spans="1:9" x14ac:dyDescent="0.35">
      <c r="A121" s="83"/>
      <c r="B121" s="78" t="s">
        <v>278</v>
      </c>
      <c r="C121" s="43"/>
      <c r="D121" s="78" t="s">
        <v>659</v>
      </c>
      <c r="E121" s="42"/>
      <c r="F121" s="44"/>
      <c r="G121" s="44"/>
      <c r="H121" s="45" t="s">
        <v>169</v>
      </c>
      <c r="I121" s="42"/>
    </row>
    <row r="122" spans="1:9" x14ac:dyDescent="0.35">
      <c r="A122" s="75">
        <v>33250</v>
      </c>
      <c r="B122" s="79" t="s">
        <v>278</v>
      </c>
      <c r="C122" s="38">
        <v>3</v>
      </c>
      <c r="D122" s="79" t="s">
        <v>279</v>
      </c>
      <c r="E122" s="36">
        <v>1</v>
      </c>
      <c r="F122" s="39">
        <v>106.20699999999999</v>
      </c>
      <c r="G122" s="39">
        <v>109.533</v>
      </c>
      <c r="H122" s="37" t="s">
        <v>193</v>
      </c>
      <c r="I122" s="37"/>
    </row>
    <row r="123" spans="1:9" x14ac:dyDescent="0.35">
      <c r="A123" s="75">
        <v>33268</v>
      </c>
      <c r="B123" s="79" t="s">
        <v>278</v>
      </c>
      <c r="C123" s="38">
        <v>3</v>
      </c>
      <c r="D123" s="79" t="s">
        <v>279</v>
      </c>
      <c r="E123" s="36">
        <v>1</v>
      </c>
      <c r="F123" s="39">
        <v>219.39500000000001</v>
      </c>
      <c r="G123" s="39">
        <v>219.63300000000001</v>
      </c>
      <c r="H123" s="37" t="s">
        <v>193</v>
      </c>
      <c r="I123" s="37"/>
    </row>
    <row r="124" spans="1:9" x14ac:dyDescent="0.35">
      <c r="A124" s="75">
        <v>33237</v>
      </c>
      <c r="B124" s="79" t="s">
        <v>278</v>
      </c>
      <c r="C124" s="38">
        <v>10</v>
      </c>
      <c r="D124" s="79" t="s">
        <v>280</v>
      </c>
      <c r="E124" s="36">
        <v>1</v>
      </c>
      <c r="F124" s="39">
        <v>68.138999999999996</v>
      </c>
      <c r="G124" s="39">
        <v>69.106999999999999</v>
      </c>
      <c r="H124" s="37" t="s">
        <v>193</v>
      </c>
      <c r="I124" s="37"/>
    </row>
    <row r="125" spans="1:9" x14ac:dyDescent="0.35">
      <c r="A125" s="75">
        <v>33501</v>
      </c>
      <c r="B125" s="79" t="s">
        <v>278</v>
      </c>
      <c r="C125" s="38">
        <v>12</v>
      </c>
      <c r="D125" s="79" t="s">
        <v>281</v>
      </c>
      <c r="E125" s="36">
        <v>1</v>
      </c>
      <c r="F125" s="39">
        <v>4.8220000000000001</v>
      </c>
      <c r="G125" s="39">
        <v>16.524000000000001</v>
      </c>
      <c r="H125" s="37" t="s">
        <v>193</v>
      </c>
      <c r="I125" s="37"/>
    </row>
    <row r="126" spans="1:9" x14ac:dyDescent="0.35">
      <c r="A126" s="75">
        <v>33505</v>
      </c>
      <c r="B126" s="79" t="s">
        <v>278</v>
      </c>
      <c r="C126" s="38">
        <v>12</v>
      </c>
      <c r="D126" s="79" t="s">
        <v>281</v>
      </c>
      <c r="E126" s="36">
        <v>1</v>
      </c>
      <c r="F126" s="39">
        <v>30.593</v>
      </c>
      <c r="G126" s="39">
        <v>36.783999999999999</v>
      </c>
      <c r="H126" s="37" t="s">
        <v>193</v>
      </c>
      <c r="I126" s="37"/>
    </row>
    <row r="127" spans="1:9" x14ac:dyDescent="0.35">
      <c r="A127" s="75">
        <v>33432</v>
      </c>
      <c r="B127" s="79" t="s">
        <v>278</v>
      </c>
      <c r="C127" s="38">
        <v>13</v>
      </c>
      <c r="D127" s="79" t="s">
        <v>282</v>
      </c>
      <c r="E127" s="36">
        <v>1</v>
      </c>
      <c r="F127" s="39">
        <v>44.118000000000002</v>
      </c>
      <c r="G127" s="39">
        <v>49.198</v>
      </c>
      <c r="H127" s="37" t="s">
        <v>193</v>
      </c>
      <c r="I127" s="37"/>
    </row>
    <row r="128" spans="1:9" x14ac:dyDescent="0.35">
      <c r="A128" s="75">
        <v>33331</v>
      </c>
      <c r="B128" s="79" t="s">
        <v>278</v>
      </c>
      <c r="C128" s="38">
        <v>13</v>
      </c>
      <c r="D128" s="79" t="s">
        <v>282</v>
      </c>
      <c r="E128" s="36">
        <v>1</v>
      </c>
      <c r="F128" s="39">
        <v>49.198</v>
      </c>
      <c r="G128" s="39">
        <v>53.615000000000002</v>
      </c>
      <c r="H128" s="37" t="s">
        <v>193</v>
      </c>
      <c r="I128" s="37"/>
    </row>
    <row r="129" spans="1:9" x14ac:dyDescent="0.35">
      <c r="A129" s="75">
        <v>33449</v>
      </c>
      <c r="B129" s="79" t="s">
        <v>278</v>
      </c>
      <c r="C129" s="38">
        <v>14</v>
      </c>
      <c r="D129" s="79" t="s">
        <v>283</v>
      </c>
      <c r="E129" s="36">
        <v>1</v>
      </c>
      <c r="F129" s="39">
        <v>13.423999999999999</v>
      </c>
      <c r="G129" s="39">
        <v>19.391999999999999</v>
      </c>
      <c r="H129" s="37" t="s">
        <v>193</v>
      </c>
      <c r="I129" s="37"/>
    </row>
    <row r="130" spans="1:9" x14ac:dyDescent="0.35">
      <c r="A130" s="75">
        <v>33365</v>
      </c>
      <c r="B130" s="79" t="s">
        <v>278</v>
      </c>
      <c r="C130" s="38">
        <v>14</v>
      </c>
      <c r="D130" s="79" t="s">
        <v>283</v>
      </c>
      <c r="E130" s="36">
        <v>1</v>
      </c>
      <c r="F130" s="39">
        <v>19.391999999999999</v>
      </c>
      <c r="G130" s="39">
        <v>21.466000000000001</v>
      </c>
      <c r="H130" s="37" t="s">
        <v>193</v>
      </c>
      <c r="I130" s="37"/>
    </row>
    <row r="131" spans="1:9" x14ac:dyDescent="0.35">
      <c r="A131" s="75">
        <v>33319</v>
      </c>
      <c r="B131" s="79" t="s">
        <v>278</v>
      </c>
      <c r="C131" s="38">
        <v>14</v>
      </c>
      <c r="D131" s="79" t="s">
        <v>283</v>
      </c>
      <c r="E131" s="36">
        <v>1</v>
      </c>
      <c r="F131" s="39">
        <v>21.466000000000001</v>
      </c>
      <c r="G131" s="39">
        <v>24.561</v>
      </c>
      <c r="H131" s="37" t="s">
        <v>193</v>
      </c>
      <c r="I131" s="37"/>
    </row>
    <row r="132" spans="1:9" x14ac:dyDescent="0.35">
      <c r="A132" s="75">
        <v>33479</v>
      </c>
      <c r="B132" s="79" t="s">
        <v>278</v>
      </c>
      <c r="C132" s="38">
        <v>14</v>
      </c>
      <c r="D132" s="79" t="s">
        <v>283</v>
      </c>
      <c r="E132" s="36">
        <v>1</v>
      </c>
      <c r="F132" s="39">
        <v>29.838000000000001</v>
      </c>
      <c r="G132" s="39">
        <v>30.055</v>
      </c>
      <c r="H132" s="37" t="s">
        <v>193</v>
      </c>
      <c r="I132" s="37"/>
    </row>
    <row r="133" spans="1:9" x14ac:dyDescent="0.35">
      <c r="A133" s="75">
        <v>33433</v>
      </c>
      <c r="B133" s="79" t="s">
        <v>278</v>
      </c>
      <c r="C133" s="38">
        <v>14</v>
      </c>
      <c r="D133" s="79" t="s">
        <v>283</v>
      </c>
      <c r="E133" s="36">
        <v>1</v>
      </c>
      <c r="F133" s="39">
        <v>30.055</v>
      </c>
      <c r="G133" s="39">
        <v>32.593000000000004</v>
      </c>
      <c r="H133" s="37" t="s">
        <v>193</v>
      </c>
      <c r="I133" s="37"/>
    </row>
    <row r="134" spans="1:9" x14ac:dyDescent="0.35">
      <c r="A134" s="75">
        <v>33444</v>
      </c>
      <c r="B134" s="79" t="s">
        <v>278</v>
      </c>
      <c r="C134" s="38">
        <v>14</v>
      </c>
      <c r="D134" s="79" t="s">
        <v>283</v>
      </c>
      <c r="E134" s="36">
        <v>1</v>
      </c>
      <c r="F134" s="39">
        <v>32.593000000000004</v>
      </c>
      <c r="G134" s="39">
        <v>37.619999999999997</v>
      </c>
      <c r="H134" s="37" t="s">
        <v>193</v>
      </c>
      <c r="I134" s="37"/>
    </row>
    <row r="135" spans="1:9" x14ac:dyDescent="0.35">
      <c r="A135" s="75">
        <v>33435</v>
      </c>
      <c r="B135" s="79" t="s">
        <v>278</v>
      </c>
      <c r="C135" s="38">
        <v>15</v>
      </c>
      <c r="D135" s="79" t="s">
        <v>284</v>
      </c>
      <c r="E135" s="36">
        <v>1</v>
      </c>
      <c r="F135" s="39">
        <v>94</v>
      </c>
      <c r="G135" s="39">
        <v>95.722999999999999</v>
      </c>
      <c r="H135" s="37" t="s">
        <v>193</v>
      </c>
      <c r="I135" s="37"/>
    </row>
    <row r="136" spans="1:9" x14ac:dyDescent="0.35">
      <c r="A136" s="75">
        <v>33227</v>
      </c>
      <c r="B136" s="79" t="s">
        <v>278</v>
      </c>
      <c r="C136" s="38">
        <v>17</v>
      </c>
      <c r="D136" s="79" t="s">
        <v>285</v>
      </c>
      <c r="E136" s="36">
        <v>1</v>
      </c>
      <c r="F136" s="39">
        <v>64.332999999999998</v>
      </c>
      <c r="G136" s="39">
        <v>66.304000000000002</v>
      </c>
      <c r="H136" s="37" t="s">
        <v>193</v>
      </c>
      <c r="I136" s="37"/>
    </row>
    <row r="137" spans="1:9" x14ac:dyDescent="0.35">
      <c r="A137" s="75">
        <v>33249</v>
      </c>
      <c r="B137" s="79" t="s">
        <v>278</v>
      </c>
      <c r="C137" s="38">
        <v>17</v>
      </c>
      <c r="D137" s="79" t="s">
        <v>285</v>
      </c>
      <c r="E137" s="36">
        <v>1</v>
      </c>
      <c r="F137" s="39">
        <v>66.304000000000002</v>
      </c>
      <c r="G137" s="39">
        <v>67.519000000000005</v>
      </c>
      <c r="H137" s="37" t="s">
        <v>193</v>
      </c>
      <c r="I137" s="37"/>
    </row>
    <row r="138" spans="1:9" x14ac:dyDescent="0.35">
      <c r="A138" s="75">
        <v>33233</v>
      </c>
      <c r="B138" s="79" t="s">
        <v>278</v>
      </c>
      <c r="C138" s="38">
        <v>17</v>
      </c>
      <c r="D138" s="79" t="s">
        <v>285</v>
      </c>
      <c r="E138" s="36">
        <v>1</v>
      </c>
      <c r="F138" s="39">
        <v>67.519000000000005</v>
      </c>
      <c r="G138" s="39">
        <v>68.686999999999998</v>
      </c>
      <c r="H138" s="37" t="s">
        <v>193</v>
      </c>
      <c r="I138" s="37"/>
    </row>
    <row r="139" spans="1:9" x14ac:dyDescent="0.35">
      <c r="A139" s="75">
        <v>33454</v>
      </c>
      <c r="B139" s="79" t="s">
        <v>278</v>
      </c>
      <c r="C139" s="38">
        <v>22</v>
      </c>
      <c r="D139" s="79" t="s">
        <v>286</v>
      </c>
      <c r="E139" s="36">
        <v>1</v>
      </c>
      <c r="F139" s="39">
        <v>30.527000000000001</v>
      </c>
      <c r="G139" s="39">
        <v>41.877000000000002</v>
      </c>
      <c r="H139" s="37" t="s">
        <v>193</v>
      </c>
      <c r="I139" s="37"/>
    </row>
    <row r="140" spans="1:9" x14ac:dyDescent="0.35">
      <c r="A140" s="75">
        <v>33252</v>
      </c>
      <c r="B140" s="79" t="s">
        <v>278</v>
      </c>
      <c r="C140" s="38">
        <v>24</v>
      </c>
      <c r="D140" s="79" t="s">
        <v>287</v>
      </c>
      <c r="E140" s="36">
        <v>1</v>
      </c>
      <c r="F140" s="39">
        <v>2.5259999999999998</v>
      </c>
      <c r="G140" s="39">
        <v>3.6890000000000001</v>
      </c>
      <c r="H140" s="37" t="s">
        <v>193</v>
      </c>
      <c r="I140" s="37"/>
    </row>
    <row r="141" spans="1:9" x14ac:dyDescent="0.35">
      <c r="A141" s="75">
        <v>33236</v>
      </c>
      <c r="B141" s="79" t="s">
        <v>278</v>
      </c>
      <c r="C141" s="38">
        <v>24</v>
      </c>
      <c r="D141" s="79" t="s">
        <v>287</v>
      </c>
      <c r="E141" s="36">
        <v>1</v>
      </c>
      <c r="F141" s="39">
        <v>3.6890000000000001</v>
      </c>
      <c r="G141" s="39">
        <v>8.5020000000000007</v>
      </c>
      <c r="H141" s="37" t="s">
        <v>193</v>
      </c>
      <c r="I141" s="37"/>
    </row>
    <row r="142" spans="1:9" x14ac:dyDescent="0.35">
      <c r="A142" s="75">
        <v>33274</v>
      </c>
      <c r="B142" s="79" t="s">
        <v>278</v>
      </c>
      <c r="C142" s="38">
        <v>24</v>
      </c>
      <c r="D142" s="79" t="s">
        <v>287</v>
      </c>
      <c r="E142" s="36">
        <v>1</v>
      </c>
      <c r="F142" s="39">
        <v>8.5020000000000007</v>
      </c>
      <c r="G142" s="39">
        <v>9.0350000000000001</v>
      </c>
      <c r="H142" s="37" t="s">
        <v>193</v>
      </c>
      <c r="I142" s="37"/>
    </row>
    <row r="143" spans="1:9" x14ac:dyDescent="0.35">
      <c r="A143" s="75">
        <v>33325</v>
      </c>
      <c r="B143" s="79" t="s">
        <v>278</v>
      </c>
      <c r="C143" s="38">
        <v>24</v>
      </c>
      <c r="D143" s="79" t="s">
        <v>287</v>
      </c>
      <c r="E143" s="36">
        <v>1</v>
      </c>
      <c r="F143" s="39">
        <v>20.22</v>
      </c>
      <c r="G143" s="39">
        <v>24.847999999999999</v>
      </c>
      <c r="H143" s="37" t="s">
        <v>193</v>
      </c>
      <c r="I143" s="37"/>
    </row>
    <row r="144" spans="1:9" x14ac:dyDescent="0.35">
      <c r="A144" s="75">
        <v>33312</v>
      </c>
      <c r="B144" s="79" t="s">
        <v>278</v>
      </c>
      <c r="C144" s="38">
        <v>25</v>
      </c>
      <c r="D144" s="79" t="s">
        <v>288</v>
      </c>
      <c r="E144" s="36">
        <v>1</v>
      </c>
      <c r="F144" s="39">
        <v>17.687999999999999</v>
      </c>
      <c r="G144" s="39">
        <v>21.108000000000001</v>
      </c>
      <c r="H144" s="37" t="s">
        <v>193</v>
      </c>
      <c r="I144" s="37"/>
    </row>
    <row r="145" spans="1:9" x14ac:dyDescent="0.35">
      <c r="A145" s="75">
        <v>33504</v>
      </c>
      <c r="B145" s="79" t="s">
        <v>278</v>
      </c>
      <c r="C145" s="38">
        <v>28</v>
      </c>
      <c r="D145" s="79" t="s">
        <v>289</v>
      </c>
      <c r="E145" s="36">
        <v>1</v>
      </c>
      <c r="F145" s="39">
        <v>1.1930000000000001</v>
      </c>
      <c r="G145" s="39">
        <v>12.121</v>
      </c>
      <c r="H145" s="37" t="s">
        <v>193</v>
      </c>
      <c r="I145" s="37"/>
    </row>
    <row r="146" spans="1:9" x14ac:dyDescent="0.35">
      <c r="A146" s="75">
        <v>33446</v>
      </c>
      <c r="B146" s="79" t="s">
        <v>278</v>
      </c>
      <c r="C146" s="38">
        <v>32</v>
      </c>
      <c r="D146" s="79" t="s">
        <v>290</v>
      </c>
      <c r="E146" s="36">
        <v>1</v>
      </c>
      <c r="F146" s="39">
        <v>0</v>
      </c>
      <c r="G146" s="39">
        <v>2.6549999999999998</v>
      </c>
      <c r="H146" s="37" t="s">
        <v>193</v>
      </c>
      <c r="I146" s="37"/>
    </row>
    <row r="147" spans="1:9" x14ac:dyDescent="0.35">
      <c r="A147" s="75">
        <v>33309</v>
      </c>
      <c r="B147" s="79" t="s">
        <v>278</v>
      </c>
      <c r="C147" s="38">
        <v>35</v>
      </c>
      <c r="D147" s="79" t="s">
        <v>291</v>
      </c>
      <c r="E147" s="36">
        <v>1</v>
      </c>
      <c r="F147" s="39">
        <v>27.399000000000001</v>
      </c>
      <c r="G147" s="39">
        <v>33.548000000000002</v>
      </c>
      <c r="H147" s="37" t="s">
        <v>193</v>
      </c>
      <c r="I147" s="37"/>
    </row>
    <row r="148" spans="1:9" x14ac:dyDescent="0.35">
      <c r="A148" s="75">
        <v>33339</v>
      </c>
      <c r="B148" s="79" t="s">
        <v>278</v>
      </c>
      <c r="C148" s="38">
        <v>38</v>
      </c>
      <c r="D148" s="79" t="s">
        <v>292</v>
      </c>
      <c r="E148" s="36">
        <v>1</v>
      </c>
      <c r="F148" s="39">
        <v>0</v>
      </c>
      <c r="G148" s="39">
        <v>2.2450000000000001</v>
      </c>
      <c r="H148" s="37" t="s">
        <v>193</v>
      </c>
      <c r="I148" s="37"/>
    </row>
    <row r="149" spans="1:9" x14ac:dyDescent="0.35">
      <c r="A149" s="75">
        <v>33228</v>
      </c>
      <c r="B149" s="79" t="s">
        <v>278</v>
      </c>
      <c r="C149" s="38">
        <v>39</v>
      </c>
      <c r="D149" s="79" t="s">
        <v>293</v>
      </c>
      <c r="E149" s="36">
        <v>1</v>
      </c>
      <c r="F149" s="39">
        <v>66.167000000000002</v>
      </c>
      <c r="G149" s="39">
        <v>66.747</v>
      </c>
      <c r="H149" s="37" t="s">
        <v>193</v>
      </c>
      <c r="I149" s="37"/>
    </row>
    <row r="150" spans="1:9" x14ac:dyDescent="0.35">
      <c r="A150" s="75">
        <v>33278</v>
      </c>
      <c r="B150" s="79" t="s">
        <v>278</v>
      </c>
      <c r="C150" s="38">
        <v>43</v>
      </c>
      <c r="D150" s="79" t="s">
        <v>294</v>
      </c>
      <c r="E150" s="36">
        <v>1</v>
      </c>
      <c r="F150" s="39">
        <v>56.905000000000001</v>
      </c>
      <c r="G150" s="39">
        <v>57.055999999999997</v>
      </c>
      <c r="H150" s="37" t="s">
        <v>193</v>
      </c>
      <c r="I150" s="37"/>
    </row>
    <row r="151" spans="1:9" x14ac:dyDescent="0.35">
      <c r="A151" s="75">
        <v>33263</v>
      </c>
      <c r="B151" s="79" t="s">
        <v>278</v>
      </c>
      <c r="C151" s="38">
        <v>46</v>
      </c>
      <c r="D151" s="79" t="s">
        <v>295</v>
      </c>
      <c r="E151" s="36">
        <v>1</v>
      </c>
      <c r="F151" s="39">
        <v>4.4999999999999998E-2</v>
      </c>
      <c r="G151" s="39">
        <v>1.0409999999999999</v>
      </c>
      <c r="H151" s="37" t="s">
        <v>193</v>
      </c>
      <c r="I151" s="37"/>
    </row>
    <row r="152" spans="1:9" x14ac:dyDescent="0.35">
      <c r="A152" s="75">
        <v>33382</v>
      </c>
      <c r="B152" s="79" t="s">
        <v>278</v>
      </c>
      <c r="C152" s="38">
        <v>47</v>
      </c>
      <c r="D152" s="79" t="s">
        <v>296</v>
      </c>
      <c r="E152" s="36">
        <v>1</v>
      </c>
      <c r="F152" s="39">
        <v>17.832000000000001</v>
      </c>
      <c r="G152" s="39">
        <v>22.388000000000002</v>
      </c>
      <c r="H152" s="37" t="s">
        <v>193</v>
      </c>
      <c r="I152" s="37"/>
    </row>
    <row r="153" spans="1:9" x14ac:dyDescent="0.35">
      <c r="A153" s="75">
        <v>33421</v>
      </c>
      <c r="B153" s="79" t="s">
        <v>278</v>
      </c>
      <c r="C153" s="38">
        <v>51</v>
      </c>
      <c r="D153" s="79" t="s">
        <v>297</v>
      </c>
      <c r="E153" s="36">
        <v>1</v>
      </c>
      <c r="F153" s="39">
        <v>0.58399999999999996</v>
      </c>
      <c r="G153" s="39">
        <v>3.2</v>
      </c>
      <c r="H153" s="37" t="s">
        <v>193</v>
      </c>
      <c r="I153" s="37"/>
    </row>
    <row r="154" spans="1:9" x14ac:dyDescent="0.35">
      <c r="A154" s="75">
        <v>33340</v>
      </c>
      <c r="B154" s="79" t="s">
        <v>278</v>
      </c>
      <c r="C154" s="38">
        <v>52</v>
      </c>
      <c r="D154" s="79" t="s">
        <v>298</v>
      </c>
      <c r="E154" s="36">
        <v>1</v>
      </c>
      <c r="F154" s="39">
        <v>22.459</v>
      </c>
      <c r="G154" s="39">
        <v>23.655000000000001</v>
      </c>
      <c r="H154" s="37" t="s">
        <v>193</v>
      </c>
      <c r="I154" s="37"/>
    </row>
    <row r="155" spans="1:9" x14ac:dyDescent="0.35">
      <c r="A155" s="75">
        <v>33302</v>
      </c>
      <c r="B155" s="79" t="s">
        <v>278</v>
      </c>
      <c r="C155" s="38">
        <v>57</v>
      </c>
      <c r="D155" s="79" t="s">
        <v>299</v>
      </c>
      <c r="E155" s="36">
        <v>1</v>
      </c>
      <c r="F155" s="39">
        <v>23.818000000000001</v>
      </c>
      <c r="G155" s="39">
        <v>32.768000000000001</v>
      </c>
      <c r="H155" s="37" t="s">
        <v>193</v>
      </c>
      <c r="I155" s="37"/>
    </row>
    <row r="156" spans="1:9" x14ac:dyDescent="0.35">
      <c r="A156" s="75">
        <v>33218</v>
      </c>
      <c r="B156" s="79" t="s">
        <v>278</v>
      </c>
      <c r="C156" s="38">
        <v>58</v>
      </c>
      <c r="D156" s="79" t="s">
        <v>300</v>
      </c>
      <c r="E156" s="36">
        <v>1</v>
      </c>
      <c r="F156" s="39">
        <v>0</v>
      </c>
      <c r="G156" s="39">
        <v>0.114</v>
      </c>
      <c r="H156" s="37" t="s">
        <v>193</v>
      </c>
      <c r="I156" s="37"/>
    </row>
    <row r="157" spans="1:9" x14ac:dyDescent="0.35">
      <c r="A157" s="75">
        <v>33214</v>
      </c>
      <c r="B157" s="79" t="s">
        <v>278</v>
      </c>
      <c r="C157" s="38">
        <v>67</v>
      </c>
      <c r="D157" s="79" t="s">
        <v>301</v>
      </c>
      <c r="E157" s="36">
        <v>1</v>
      </c>
      <c r="F157" s="39">
        <v>33.011000000000003</v>
      </c>
      <c r="G157" s="39">
        <v>36.082000000000001</v>
      </c>
      <c r="H157" s="37" t="s">
        <v>193</v>
      </c>
      <c r="I157" s="37"/>
    </row>
    <row r="158" spans="1:9" x14ac:dyDescent="0.35">
      <c r="A158" s="75">
        <v>33292</v>
      </c>
      <c r="B158" s="79" t="s">
        <v>278</v>
      </c>
      <c r="C158" s="38">
        <v>67</v>
      </c>
      <c r="D158" s="79" t="s">
        <v>301</v>
      </c>
      <c r="E158" s="36">
        <v>1</v>
      </c>
      <c r="F158" s="39">
        <v>36.082000000000001</v>
      </c>
      <c r="G158" s="39">
        <v>38.058999999999997</v>
      </c>
      <c r="H158" s="37" t="s">
        <v>193</v>
      </c>
      <c r="I158" s="37"/>
    </row>
    <row r="159" spans="1:9" x14ac:dyDescent="0.35">
      <c r="A159" s="75">
        <v>33437</v>
      </c>
      <c r="B159" s="79" t="s">
        <v>278</v>
      </c>
      <c r="C159" s="38">
        <v>67</v>
      </c>
      <c r="D159" s="79" t="s">
        <v>301</v>
      </c>
      <c r="E159" s="36">
        <v>1</v>
      </c>
      <c r="F159" s="39">
        <v>58.944000000000003</v>
      </c>
      <c r="G159" s="39">
        <v>64.808999999999997</v>
      </c>
      <c r="H159" s="37" t="s">
        <v>193</v>
      </c>
      <c r="I159" s="37"/>
    </row>
    <row r="160" spans="1:9" x14ac:dyDescent="0.35">
      <c r="A160" s="75">
        <v>33374</v>
      </c>
      <c r="B160" s="79" t="s">
        <v>278</v>
      </c>
      <c r="C160" s="38">
        <v>73</v>
      </c>
      <c r="D160" s="79" t="s">
        <v>302</v>
      </c>
      <c r="E160" s="36">
        <v>1</v>
      </c>
      <c r="F160" s="39">
        <v>1.268</v>
      </c>
      <c r="G160" s="39">
        <v>5.53</v>
      </c>
      <c r="H160" s="37" t="s">
        <v>193</v>
      </c>
      <c r="I160" s="37"/>
    </row>
    <row r="161" spans="1:9" x14ac:dyDescent="0.35">
      <c r="A161" s="75">
        <v>33528</v>
      </c>
      <c r="B161" s="79" t="s">
        <v>278</v>
      </c>
      <c r="C161" s="38">
        <v>81</v>
      </c>
      <c r="D161" s="79" t="s">
        <v>303</v>
      </c>
      <c r="E161" s="36">
        <v>1</v>
      </c>
      <c r="F161" s="39">
        <v>11.4</v>
      </c>
      <c r="G161" s="39">
        <v>16.78</v>
      </c>
      <c r="H161" s="37" t="s">
        <v>193</v>
      </c>
      <c r="I161" s="37"/>
    </row>
    <row r="162" spans="1:9" x14ac:dyDescent="0.35">
      <c r="A162" s="75">
        <v>33316</v>
      </c>
      <c r="B162" s="79" t="s">
        <v>278</v>
      </c>
      <c r="C162" s="38">
        <v>85</v>
      </c>
      <c r="D162" s="79" t="s">
        <v>304</v>
      </c>
      <c r="E162" s="36">
        <v>1</v>
      </c>
      <c r="F162" s="39">
        <v>3.274</v>
      </c>
      <c r="G162" s="39">
        <v>7.83</v>
      </c>
      <c r="H162" s="37" t="s">
        <v>193</v>
      </c>
      <c r="I162" s="37"/>
    </row>
    <row r="163" spans="1:9" x14ac:dyDescent="0.35">
      <c r="A163" s="75">
        <v>33510</v>
      </c>
      <c r="B163" s="79" t="s">
        <v>278</v>
      </c>
      <c r="C163" s="38">
        <v>90</v>
      </c>
      <c r="D163" s="79" t="s">
        <v>305</v>
      </c>
      <c r="E163" s="36">
        <v>1</v>
      </c>
      <c r="F163" s="39">
        <v>0.28299999999999997</v>
      </c>
      <c r="G163" s="39">
        <v>11.260999999999999</v>
      </c>
      <c r="H163" s="37" t="s">
        <v>193</v>
      </c>
      <c r="I163" s="37"/>
    </row>
    <row r="164" spans="1:9" x14ac:dyDescent="0.35">
      <c r="A164" s="75">
        <v>33473</v>
      </c>
      <c r="B164" s="79" t="s">
        <v>278</v>
      </c>
      <c r="C164" s="38">
        <v>1147</v>
      </c>
      <c r="D164" s="79" t="s">
        <v>306</v>
      </c>
      <c r="E164" s="36">
        <v>1</v>
      </c>
      <c r="F164" s="39">
        <v>0</v>
      </c>
      <c r="G164" s="39">
        <v>0.06</v>
      </c>
      <c r="H164" s="37" t="s">
        <v>193</v>
      </c>
      <c r="I164" s="37"/>
    </row>
    <row r="165" spans="1:9" x14ac:dyDescent="0.35">
      <c r="A165" s="75">
        <v>33520</v>
      </c>
      <c r="B165" s="79" t="s">
        <v>278</v>
      </c>
      <c r="C165" s="38">
        <v>1323</v>
      </c>
      <c r="D165" s="79" t="s">
        <v>307</v>
      </c>
      <c r="E165" s="36">
        <v>1</v>
      </c>
      <c r="F165" s="39">
        <v>0</v>
      </c>
      <c r="G165" s="39">
        <v>0.09</v>
      </c>
      <c r="H165" s="37" t="s">
        <v>193</v>
      </c>
      <c r="I165" s="37"/>
    </row>
    <row r="166" spans="1:9" x14ac:dyDescent="0.35">
      <c r="A166" s="75">
        <v>33517</v>
      </c>
      <c r="B166" s="79" t="s">
        <v>278</v>
      </c>
      <c r="C166" s="38">
        <v>1326</v>
      </c>
      <c r="D166" s="79" t="s">
        <v>308</v>
      </c>
      <c r="E166" s="36">
        <v>1</v>
      </c>
      <c r="F166" s="39">
        <v>0</v>
      </c>
      <c r="G166" s="39">
        <v>0.59</v>
      </c>
      <c r="H166" s="37" t="s">
        <v>193</v>
      </c>
      <c r="I166" s="37"/>
    </row>
    <row r="167" spans="1:9" x14ac:dyDescent="0.35">
      <c r="A167" s="75">
        <v>33518</v>
      </c>
      <c r="B167" s="79" t="s">
        <v>278</v>
      </c>
      <c r="C167" s="38">
        <v>1327</v>
      </c>
      <c r="D167" s="79" t="s">
        <v>309</v>
      </c>
      <c r="E167" s="36">
        <v>1</v>
      </c>
      <c r="F167" s="39">
        <v>0</v>
      </c>
      <c r="G167" s="39">
        <v>0.10199999999999999</v>
      </c>
      <c r="H167" s="37" t="s">
        <v>193</v>
      </c>
      <c r="I167" s="37"/>
    </row>
    <row r="168" spans="1:9" x14ac:dyDescent="0.35">
      <c r="A168" s="75">
        <v>33519</v>
      </c>
      <c r="B168" s="79" t="s">
        <v>278</v>
      </c>
      <c r="C168" s="38">
        <v>1328</v>
      </c>
      <c r="D168" s="79" t="s">
        <v>310</v>
      </c>
      <c r="E168" s="36">
        <v>1</v>
      </c>
      <c r="F168" s="39">
        <v>0</v>
      </c>
      <c r="G168" s="39">
        <v>7.2999999999999995E-2</v>
      </c>
      <c r="H168" s="37" t="s">
        <v>193</v>
      </c>
      <c r="I168" s="37"/>
    </row>
    <row r="169" spans="1:9" x14ac:dyDescent="0.35">
      <c r="A169" s="75">
        <v>33516</v>
      </c>
      <c r="B169" s="79" t="s">
        <v>278</v>
      </c>
      <c r="C169" s="38">
        <v>1329</v>
      </c>
      <c r="D169" s="79" t="s">
        <v>311</v>
      </c>
      <c r="E169" s="36">
        <v>1</v>
      </c>
      <c r="F169" s="39">
        <v>0</v>
      </c>
      <c r="G169" s="39">
        <v>0.38100000000000001</v>
      </c>
      <c r="H169" s="37" t="s">
        <v>193</v>
      </c>
      <c r="I169" s="37"/>
    </row>
    <row r="170" spans="1:9" x14ac:dyDescent="0.35">
      <c r="A170" s="75">
        <v>33515</v>
      </c>
      <c r="B170" s="79" t="s">
        <v>278</v>
      </c>
      <c r="C170" s="38">
        <v>1330</v>
      </c>
      <c r="D170" s="79" t="s">
        <v>312</v>
      </c>
      <c r="E170" s="36">
        <v>1</v>
      </c>
      <c r="F170" s="39">
        <v>0</v>
      </c>
      <c r="G170" s="39">
        <v>0.121</v>
      </c>
      <c r="H170" s="37" t="s">
        <v>193</v>
      </c>
      <c r="I170" s="37"/>
    </row>
    <row r="171" spans="1:9" x14ac:dyDescent="0.35">
      <c r="A171" s="75">
        <v>33355</v>
      </c>
      <c r="B171" s="79" t="s">
        <v>278</v>
      </c>
      <c r="C171" s="38">
        <v>1331</v>
      </c>
      <c r="D171" s="79" t="s">
        <v>313</v>
      </c>
      <c r="E171" s="36">
        <v>1</v>
      </c>
      <c r="F171" s="39">
        <v>0</v>
      </c>
      <c r="G171" s="39">
        <v>0.252</v>
      </c>
      <c r="H171" s="37" t="s">
        <v>193</v>
      </c>
      <c r="I171" s="37"/>
    </row>
    <row r="172" spans="1:9" x14ac:dyDescent="0.35">
      <c r="A172" s="75">
        <v>33514</v>
      </c>
      <c r="B172" s="79" t="s">
        <v>278</v>
      </c>
      <c r="C172" s="38">
        <v>1332</v>
      </c>
      <c r="D172" s="79" t="s">
        <v>314</v>
      </c>
      <c r="E172" s="36">
        <v>1</v>
      </c>
      <c r="F172" s="39">
        <v>0</v>
      </c>
      <c r="G172" s="39">
        <v>0.13200000000000001</v>
      </c>
      <c r="H172" s="37" t="s">
        <v>193</v>
      </c>
      <c r="I172" s="37"/>
    </row>
    <row r="173" spans="1:9" x14ac:dyDescent="0.35">
      <c r="A173" s="75">
        <v>33526</v>
      </c>
      <c r="B173" s="79" t="s">
        <v>278</v>
      </c>
      <c r="C173" s="38">
        <v>1344</v>
      </c>
      <c r="D173" s="79" t="s">
        <v>315</v>
      </c>
      <c r="E173" s="36">
        <v>1</v>
      </c>
      <c r="F173" s="39">
        <v>0</v>
      </c>
      <c r="G173" s="39">
        <v>0.34799999999999998</v>
      </c>
      <c r="H173" s="37" t="s">
        <v>193</v>
      </c>
      <c r="I173" s="37"/>
    </row>
    <row r="174" spans="1:9" x14ac:dyDescent="0.35">
      <c r="A174" s="75">
        <v>33527</v>
      </c>
      <c r="B174" s="79" t="s">
        <v>278</v>
      </c>
      <c r="C174" s="38">
        <v>1345</v>
      </c>
      <c r="D174" s="79" t="s">
        <v>316</v>
      </c>
      <c r="E174" s="36">
        <v>1</v>
      </c>
      <c r="F174" s="39">
        <v>0</v>
      </c>
      <c r="G174" s="39">
        <v>0.58899999999999997</v>
      </c>
      <c r="H174" s="37" t="s">
        <v>193</v>
      </c>
      <c r="I174" s="37"/>
    </row>
    <row r="175" spans="1:9" x14ac:dyDescent="0.35">
      <c r="A175" s="75">
        <v>33538</v>
      </c>
      <c r="B175" s="79" t="s">
        <v>278</v>
      </c>
      <c r="C175" s="38">
        <v>2020</v>
      </c>
      <c r="D175" s="79" t="s">
        <v>317</v>
      </c>
      <c r="E175" s="36">
        <v>1</v>
      </c>
      <c r="F175" s="39">
        <v>0</v>
      </c>
      <c r="G175" s="39">
        <v>2.4E-2</v>
      </c>
      <c r="H175" s="37" t="s">
        <v>193</v>
      </c>
      <c r="I175" s="37"/>
    </row>
    <row r="176" spans="1:9" x14ac:dyDescent="0.35">
      <c r="A176" s="75">
        <v>33521</v>
      </c>
      <c r="B176" s="79" t="s">
        <v>278</v>
      </c>
      <c r="C176" s="38">
        <v>3544</v>
      </c>
      <c r="D176" s="79" t="s">
        <v>318</v>
      </c>
      <c r="E176" s="36">
        <v>1</v>
      </c>
      <c r="F176" s="39">
        <v>0.06</v>
      </c>
      <c r="G176" s="39">
        <v>0.39500000000000002</v>
      </c>
      <c r="H176" s="37" t="s">
        <v>193</v>
      </c>
      <c r="I176" s="37"/>
    </row>
    <row r="177" spans="1:9" x14ac:dyDescent="0.35">
      <c r="A177" s="75">
        <v>33522</v>
      </c>
      <c r="B177" s="79" t="s">
        <v>278</v>
      </c>
      <c r="C177" s="38">
        <v>3545</v>
      </c>
      <c r="D177" s="79" t="s">
        <v>319</v>
      </c>
      <c r="E177" s="36">
        <v>1</v>
      </c>
      <c r="F177" s="39">
        <v>0.08</v>
      </c>
      <c r="G177" s="39">
        <v>0.22</v>
      </c>
      <c r="H177" s="37" t="s">
        <v>193</v>
      </c>
      <c r="I177" s="37"/>
    </row>
    <row r="178" spans="1:9" x14ac:dyDescent="0.35">
      <c r="A178" s="75">
        <v>33523</v>
      </c>
      <c r="B178" s="79" t="s">
        <v>278</v>
      </c>
      <c r="C178" s="38">
        <v>3546</v>
      </c>
      <c r="D178" s="79" t="s">
        <v>320</v>
      </c>
      <c r="E178" s="36">
        <v>1</v>
      </c>
      <c r="F178" s="39">
        <v>0</v>
      </c>
      <c r="G178" s="39">
        <v>0.186</v>
      </c>
      <c r="H178" s="37" t="s">
        <v>193</v>
      </c>
      <c r="I178" s="37"/>
    </row>
    <row r="179" spans="1:9" x14ac:dyDescent="0.35">
      <c r="A179" s="75">
        <v>33524</v>
      </c>
      <c r="B179" s="79" t="s">
        <v>278</v>
      </c>
      <c r="C179" s="38">
        <v>3547</v>
      </c>
      <c r="D179" s="79" t="s">
        <v>321</v>
      </c>
      <c r="E179" s="36">
        <v>1</v>
      </c>
      <c r="F179" s="39">
        <v>0</v>
      </c>
      <c r="G179" s="39">
        <v>0.123</v>
      </c>
      <c r="H179" s="37" t="s">
        <v>193</v>
      </c>
      <c r="I179" s="37"/>
    </row>
    <row r="180" spans="1:9" x14ac:dyDescent="0.35">
      <c r="A180" s="75">
        <v>33525</v>
      </c>
      <c r="B180" s="79" t="s">
        <v>278</v>
      </c>
      <c r="C180" s="38">
        <v>3547</v>
      </c>
      <c r="D180" s="79" t="s">
        <v>321</v>
      </c>
      <c r="E180" s="36">
        <v>1</v>
      </c>
      <c r="F180" s="39">
        <v>0.23699999999999999</v>
      </c>
      <c r="G180" s="39">
        <v>1.76</v>
      </c>
      <c r="H180" s="37" t="s">
        <v>193</v>
      </c>
      <c r="I180" s="37"/>
    </row>
    <row r="181" spans="1:9" x14ac:dyDescent="0.35">
      <c r="A181" s="75">
        <v>33460</v>
      </c>
      <c r="B181" s="79" t="s">
        <v>278</v>
      </c>
      <c r="C181" s="38">
        <v>11107</v>
      </c>
      <c r="D181" s="79" t="s">
        <v>322</v>
      </c>
      <c r="E181" s="36">
        <v>1</v>
      </c>
      <c r="F181" s="39">
        <v>1.4119999999999999</v>
      </c>
      <c r="G181" s="39">
        <v>3.1779999999999999</v>
      </c>
      <c r="H181" s="37" t="s">
        <v>193</v>
      </c>
      <c r="I181" s="37"/>
    </row>
    <row r="182" spans="1:9" x14ac:dyDescent="0.35">
      <c r="A182" s="75">
        <v>33297</v>
      </c>
      <c r="B182" s="79" t="s">
        <v>278</v>
      </c>
      <c r="C182" s="38">
        <v>11111</v>
      </c>
      <c r="D182" s="79" t="s">
        <v>323</v>
      </c>
      <c r="E182" s="36">
        <v>1</v>
      </c>
      <c r="F182" s="39">
        <v>0.02</v>
      </c>
      <c r="G182" s="39">
        <v>0.80500000000000005</v>
      </c>
      <c r="H182" s="37" t="s">
        <v>193</v>
      </c>
      <c r="I182" s="37"/>
    </row>
    <row r="183" spans="1:9" x14ac:dyDescent="0.35">
      <c r="A183" s="75">
        <v>33493</v>
      </c>
      <c r="B183" s="79" t="s">
        <v>278</v>
      </c>
      <c r="C183" s="38">
        <v>11112</v>
      </c>
      <c r="D183" s="79" t="s">
        <v>324</v>
      </c>
      <c r="E183" s="36">
        <v>1</v>
      </c>
      <c r="F183" s="39">
        <v>0.7</v>
      </c>
      <c r="G183" s="39">
        <v>4.8849999999999998</v>
      </c>
      <c r="H183" s="37" t="s">
        <v>193</v>
      </c>
      <c r="I183" s="37"/>
    </row>
    <row r="184" spans="1:9" x14ac:dyDescent="0.35">
      <c r="A184" s="75">
        <v>33392</v>
      </c>
      <c r="B184" s="79" t="s">
        <v>278</v>
      </c>
      <c r="C184" s="38">
        <v>11114</v>
      </c>
      <c r="D184" s="79" t="s">
        <v>325</v>
      </c>
      <c r="E184" s="36">
        <v>1</v>
      </c>
      <c r="F184" s="39">
        <v>5.6719999999999997</v>
      </c>
      <c r="G184" s="39">
        <v>6.0110000000000001</v>
      </c>
      <c r="H184" s="37" t="s">
        <v>193</v>
      </c>
      <c r="I184" s="37"/>
    </row>
    <row r="185" spans="1:9" x14ac:dyDescent="0.35">
      <c r="A185" s="75">
        <v>33241</v>
      </c>
      <c r="B185" s="79" t="s">
        <v>278</v>
      </c>
      <c r="C185" s="38">
        <v>11125</v>
      </c>
      <c r="D185" s="79" t="s">
        <v>326</v>
      </c>
      <c r="E185" s="36">
        <v>1</v>
      </c>
      <c r="F185" s="39">
        <v>10.625999999999999</v>
      </c>
      <c r="G185" s="39">
        <v>10.911</v>
      </c>
      <c r="H185" s="37" t="s">
        <v>193</v>
      </c>
      <c r="I185" s="37"/>
    </row>
    <row r="186" spans="1:9" x14ac:dyDescent="0.35">
      <c r="A186" s="75">
        <v>33285</v>
      </c>
      <c r="B186" s="79" t="s">
        <v>278</v>
      </c>
      <c r="C186" s="38">
        <v>11125</v>
      </c>
      <c r="D186" s="79" t="s">
        <v>326</v>
      </c>
      <c r="E186" s="36">
        <v>1</v>
      </c>
      <c r="F186" s="39">
        <v>10.911</v>
      </c>
      <c r="G186" s="39">
        <v>11.721</v>
      </c>
      <c r="H186" s="37" t="s">
        <v>193</v>
      </c>
      <c r="I186" s="37"/>
    </row>
    <row r="187" spans="1:9" x14ac:dyDescent="0.35">
      <c r="A187" s="75">
        <v>33354</v>
      </c>
      <c r="B187" s="79" t="s">
        <v>278</v>
      </c>
      <c r="C187" s="38">
        <v>11127</v>
      </c>
      <c r="D187" s="79" t="s">
        <v>327</v>
      </c>
      <c r="E187" s="36">
        <v>1</v>
      </c>
      <c r="F187" s="39">
        <v>0</v>
      </c>
      <c r="G187" s="39">
        <v>2.0979999999999999</v>
      </c>
      <c r="H187" s="37" t="s">
        <v>193</v>
      </c>
      <c r="I187" s="37"/>
    </row>
    <row r="188" spans="1:9" x14ac:dyDescent="0.35">
      <c r="A188" s="75">
        <v>33310</v>
      </c>
      <c r="B188" s="79" t="s">
        <v>278</v>
      </c>
      <c r="C188" s="38">
        <v>11129</v>
      </c>
      <c r="D188" s="79" t="s">
        <v>328</v>
      </c>
      <c r="E188" s="36">
        <v>1</v>
      </c>
      <c r="F188" s="39">
        <v>5.5E-2</v>
      </c>
      <c r="G188" s="39">
        <v>3.3620000000000001</v>
      </c>
      <c r="H188" s="37" t="s">
        <v>193</v>
      </c>
      <c r="I188" s="37"/>
    </row>
    <row r="189" spans="1:9" x14ac:dyDescent="0.35">
      <c r="A189" s="75">
        <v>33461</v>
      </c>
      <c r="B189" s="79" t="s">
        <v>278</v>
      </c>
      <c r="C189" s="38">
        <v>11133</v>
      </c>
      <c r="D189" s="79" t="s">
        <v>329</v>
      </c>
      <c r="E189" s="36">
        <v>1</v>
      </c>
      <c r="F189" s="39">
        <v>2.5000000000000001E-2</v>
      </c>
      <c r="G189" s="39">
        <v>0.9</v>
      </c>
      <c r="H189" s="37" t="s">
        <v>193</v>
      </c>
      <c r="I189" s="37"/>
    </row>
    <row r="190" spans="1:9" x14ac:dyDescent="0.35">
      <c r="A190" s="75">
        <v>33326</v>
      </c>
      <c r="B190" s="79" t="s">
        <v>278</v>
      </c>
      <c r="C190" s="38">
        <v>11137</v>
      </c>
      <c r="D190" s="79" t="s">
        <v>330</v>
      </c>
      <c r="E190" s="36">
        <v>1</v>
      </c>
      <c r="F190" s="39">
        <v>0</v>
      </c>
      <c r="G190" s="39">
        <v>0.85299999999999998</v>
      </c>
      <c r="H190" s="37" t="s">
        <v>193</v>
      </c>
      <c r="I190" s="37"/>
    </row>
    <row r="191" spans="1:9" x14ac:dyDescent="0.35">
      <c r="A191" s="75">
        <v>33490</v>
      </c>
      <c r="B191" s="79" t="s">
        <v>278</v>
      </c>
      <c r="C191" s="38">
        <v>11166</v>
      </c>
      <c r="D191" s="79" t="s">
        <v>331</v>
      </c>
      <c r="E191" s="36">
        <v>1</v>
      </c>
      <c r="F191" s="39">
        <v>1.8129999999999999</v>
      </c>
      <c r="G191" s="39">
        <v>3.593</v>
      </c>
      <c r="H191" s="37" t="s">
        <v>193</v>
      </c>
      <c r="I191" s="37"/>
    </row>
    <row r="192" spans="1:9" x14ac:dyDescent="0.35">
      <c r="A192" s="75">
        <v>33344</v>
      </c>
      <c r="B192" s="79" t="s">
        <v>278</v>
      </c>
      <c r="C192" s="38">
        <v>11166</v>
      </c>
      <c r="D192" s="79" t="s">
        <v>331</v>
      </c>
      <c r="E192" s="36">
        <v>1</v>
      </c>
      <c r="F192" s="39">
        <v>3.593</v>
      </c>
      <c r="G192" s="39">
        <v>5.0540000000000003</v>
      </c>
      <c r="H192" s="37" t="s">
        <v>193</v>
      </c>
      <c r="I192" s="37"/>
    </row>
    <row r="193" spans="1:9" x14ac:dyDescent="0.35">
      <c r="A193" s="75">
        <v>33462</v>
      </c>
      <c r="B193" s="79" t="s">
        <v>278</v>
      </c>
      <c r="C193" s="38">
        <v>11167</v>
      </c>
      <c r="D193" s="79" t="s">
        <v>332</v>
      </c>
      <c r="E193" s="36">
        <v>1</v>
      </c>
      <c r="F193" s="39">
        <v>20.015999999999998</v>
      </c>
      <c r="G193" s="39">
        <v>20.405999999999999</v>
      </c>
      <c r="H193" s="37" t="s">
        <v>193</v>
      </c>
      <c r="I193" s="37"/>
    </row>
    <row r="194" spans="1:9" x14ac:dyDescent="0.35">
      <c r="A194" s="75">
        <v>33463</v>
      </c>
      <c r="B194" s="79" t="s">
        <v>278</v>
      </c>
      <c r="C194" s="38">
        <v>11169</v>
      </c>
      <c r="D194" s="79" t="s">
        <v>333</v>
      </c>
      <c r="E194" s="36">
        <v>1</v>
      </c>
      <c r="F194" s="39">
        <v>2.1000000000000001E-2</v>
      </c>
      <c r="G194" s="39">
        <v>0.88800000000000001</v>
      </c>
      <c r="H194" s="37" t="s">
        <v>193</v>
      </c>
      <c r="I194" s="37"/>
    </row>
    <row r="195" spans="1:9" x14ac:dyDescent="0.35">
      <c r="A195" s="75">
        <v>33269</v>
      </c>
      <c r="B195" s="79" t="s">
        <v>278</v>
      </c>
      <c r="C195" s="38">
        <v>11184</v>
      </c>
      <c r="D195" s="79" t="s">
        <v>334</v>
      </c>
      <c r="E195" s="36">
        <v>1</v>
      </c>
      <c r="F195" s="39">
        <v>0</v>
      </c>
      <c r="G195" s="39">
        <v>3.2509999999999999</v>
      </c>
      <c r="H195" s="37" t="s">
        <v>193</v>
      </c>
      <c r="I195" s="37"/>
    </row>
    <row r="196" spans="1:9" x14ac:dyDescent="0.35">
      <c r="A196" s="75">
        <v>33412</v>
      </c>
      <c r="B196" s="79" t="s">
        <v>278</v>
      </c>
      <c r="C196" s="38">
        <v>11188</v>
      </c>
      <c r="D196" s="79" t="s">
        <v>335</v>
      </c>
      <c r="E196" s="36">
        <v>1</v>
      </c>
      <c r="F196" s="39">
        <v>0.27</v>
      </c>
      <c r="G196" s="39">
        <v>2.2080000000000002</v>
      </c>
      <c r="H196" s="37" t="s">
        <v>193</v>
      </c>
      <c r="I196" s="37"/>
    </row>
    <row r="197" spans="1:9" x14ac:dyDescent="0.35">
      <c r="A197" s="75">
        <v>33272</v>
      </c>
      <c r="B197" s="79" t="s">
        <v>278</v>
      </c>
      <c r="C197" s="38">
        <v>11193</v>
      </c>
      <c r="D197" s="79" t="s">
        <v>336</v>
      </c>
      <c r="E197" s="36">
        <v>1</v>
      </c>
      <c r="F197" s="39">
        <v>3.1E-2</v>
      </c>
      <c r="G197" s="39">
        <v>8.4350000000000005</v>
      </c>
      <c r="H197" s="37" t="s">
        <v>193</v>
      </c>
      <c r="I197" s="37"/>
    </row>
    <row r="198" spans="1:9" x14ac:dyDescent="0.35">
      <c r="A198" s="75">
        <v>33464</v>
      </c>
      <c r="B198" s="79" t="s">
        <v>278</v>
      </c>
      <c r="C198" s="38">
        <v>11197</v>
      </c>
      <c r="D198" s="79" t="s">
        <v>337</v>
      </c>
      <c r="E198" s="36">
        <v>1</v>
      </c>
      <c r="F198" s="39">
        <v>0</v>
      </c>
      <c r="G198" s="39">
        <v>0.97399999999999998</v>
      </c>
      <c r="H198" s="37" t="s">
        <v>193</v>
      </c>
      <c r="I198" s="37"/>
    </row>
    <row r="199" spans="1:9" x14ac:dyDescent="0.35">
      <c r="A199" s="75">
        <v>33465</v>
      </c>
      <c r="B199" s="79" t="s">
        <v>278</v>
      </c>
      <c r="C199" s="38">
        <v>11202</v>
      </c>
      <c r="D199" s="79" t="s">
        <v>338</v>
      </c>
      <c r="E199" s="36">
        <v>1</v>
      </c>
      <c r="F199" s="39">
        <v>7.3810000000000002</v>
      </c>
      <c r="G199" s="39">
        <v>9.1370000000000005</v>
      </c>
      <c r="H199" s="37" t="s">
        <v>193</v>
      </c>
      <c r="I199" s="37"/>
    </row>
    <row r="200" spans="1:9" x14ac:dyDescent="0.35">
      <c r="A200" s="75">
        <v>33415</v>
      </c>
      <c r="B200" s="79" t="s">
        <v>278</v>
      </c>
      <c r="C200" s="38">
        <v>11202</v>
      </c>
      <c r="D200" s="79" t="s">
        <v>338</v>
      </c>
      <c r="E200" s="36">
        <v>1</v>
      </c>
      <c r="F200" s="39">
        <v>9.1370000000000005</v>
      </c>
      <c r="G200" s="39">
        <v>15.925000000000001</v>
      </c>
      <c r="H200" s="37" t="s">
        <v>193</v>
      </c>
      <c r="I200" s="37"/>
    </row>
    <row r="201" spans="1:9" x14ac:dyDescent="0.35">
      <c r="A201" s="75">
        <v>33216</v>
      </c>
      <c r="B201" s="79" t="s">
        <v>278</v>
      </c>
      <c r="C201" s="38">
        <v>11202</v>
      </c>
      <c r="D201" s="79" t="s">
        <v>338</v>
      </c>
      <c r="E201" s="36">
        <v>1</v>
      </c>
      <c r="F201" s="39">
        <v>18.486000000000001</v>
      </c>
      <c r="G201" s="39">
        <v>22.01</v>
      </c>
      <c r="H201" s="37" t="s">
        <v>193</v>
      </c>
      <c r="I201" s="37"/>
    </row>
    <row r="202" spans="1:9" x14ac:dyDescent="0.35">
      <c r="A202" s="75">
        <v>33341</v>
      </c>
      <c r="B202" s="79" t="s">
        <v>278</v>
      </c>
      <c r="C202" s="38">
        <v>11207</v>
      </c>
      <c r="D202" s="79" t="s">
        <v>339</v>
      </c>
      <c r="E202" s="36">
        <v>1</v>
      </c>
      <c r="F202" s="39">
        <v>2.4E-2</v>
      </c>
      <c r="G202" s="39">
        <v>1.6519999999999999</v>
      </c>
      <c r="H202" s="37" t="s">
        <v>193</v>
      </c>
      <c r="I202" s="37"/>
    </row>
    <row r="203" spans="1:9" x14ac:dyDescent="0.35">
      <c r="A203" s="75">
        <v>33457</v>
      </c>
      <c r="B203" s="79" t="s">
        <v>278</v>
      </c>
      <c r="C203" s="38">
        <v>11207</v>
      </c>
      <c r="D203" s="79" t="s">
        <v>339</v>
      </c>
      <c r="E203" s="36">
        <v>1</v>
      </c>
      <c r="F203" s="39">
        <v>1.6519999999999999</v>
      </c>
      <c r="G203" s="39">
        <v>10.02</v>
      </c>
      <c r="H203" s="37" t="s">
        <v>193</v>
      </c>
      <c r="I203" s="37"/>
    </row>
    <row r="204" spans="1:9" x14ac:dyDescent="0.35">
      <c r="A204" s="75">
        <v>33363</v>
      </c>
      <c r="B204" s="79" t="s">
        <v>278</v>
      </c>
      <c r="C204" s="38">
        <v>11220</v>
      </c>
      <c r="D204" s="79" t="s">
        <v>340</v>
      </c>
      <c r="E204" s="36">
        <v>1</v>
      </c>
      <c r="F204" s="39">
        <v>3.2000000000000001E-2</v>
      </c>
      <c r="G204" s="39">
        <v>4.6289999999999996</v>
      </c>
      <c r="H204" s="37" t="s">
        <v>193</v>
      </c>
      <c r="I204" s="37"/>
    </row>
    <row r="205" spans="1:9" x14ac:dyDescent="0.35">
      <c r="A205" s="75">
        <v>33486</v>
      </c>
      <c r="B205" s="79" t="s">
        <v>278</v>
      </c>
      <c r="C205" s="38">
        <v>11243</v>
      </c>
      <c r="D205" s="79" t="s">
        <v>341</v>
      </c>
      <c r="E205" s="36">
        <v>1</v>
      </c>
      <c r="F205" s="39">
        <v>0.19500000000000001</v>
      </c>
      <c r="G205" s="39">
        <v>0.50800000000000001</v>
      </c>
      <c r="H205" s="37" t="s">
        <v>193</v>
      </c>
      <c r="I205" s="37"/>
    </row>
    <row r="206" spans="1:9" x14ac:dyDescent="0.35">
      <c r="A206" s="75">
        <v>33431</v>
      </c>
      <c r="B206" s="79" t="s">
        <v>278</v>
      </c>
      <c r="C206" s="38">
        <v>11262</v>
      </c>
      <c r="D206" s="79" t="s">
        <v>342</v>
      </c>
      <c r="E206" s="36">
        <v>1</v>
      </c>
      <c r="F206" s="39">
        <v>0.1</v>
      </c>
      <c r="G206" s="39">
        <v>5</v>
      </c>
      <c r="H206" s="37" t="s">
        <v>193</v>
      </c>
      <c r="I206" s="37"/>
    </row>
    <row r="207" spans="1:9" x14ac:dyDescent="0.35">
      <c r="A207" s="75">
        <v>33447</v>
      </c>
      <c r="B207" s="79" t="s">
        <v>278</v>
      </c>
      <c r="C207" s="38">
        <v>11265</v>
      </c>
      <c r="D207" s="79" t="s">
        <v>343</v>
      </c>
      <c r="E207" s="36">
        <v>1</v>
      </c>
      <c r="F207" s="39">
        <v>0</v>
      </c>
      <c r="G207" s="39">
        <v>1.9379999999999999</v>
      </c>
      <c r="H207" s="37" t="s">
        <v>193</v>
      </c>
      <c r="I207" s="37"/>
    </row>
    <row r="208" spans="1:9" x14ac:dyDescent="0.35">
      <c r="A208" s="75">
        <v>33442</v>
      </c>
      <c r="B208" s="79" t="s">
        <v>278</v>
      </c>
      <c r="C208" s="38">
        <v>11265</v>
      </c>
      <c r="D208" s="79" t="s">
        <v>343</v>
      </c>
      <c r="E208" s="36">
        <v>1</v>
      </c>
      <c r="F208" s="39">
        <v>1.9379999999999999</v>
      </c>
      <c r="G208" s="39">
        <v>3.7029999999999998</v>
      </c>
      <c r="H208" s="37" t="s">
        <v>193</v>
      </c>
      <c r="I208" s="37"/>
    </row>
    <row r="209" spans="1:9" x14ac:dyDescent="0.35">
      <c r="A209" s="75">
        <v>33448</v>
      </c>
      <c r="B209" s="79" t="s">
        <v>278</v>
      </c>
      <c r="C209" s="38">
        <v>11270</v>
      </c>
      <c r="D209" s="79" t="s">
        <v>344</v>
      </c>
      <c r="E209" s="36">
        <v>1</v>
      </c>
      <c r="F209" s="39">
        <v>8.43</v>
      </c>
      <c r="G209" s="39">
        <v>10.388999999999999</v>
      </c>
      <c r="H209" s="37" t="s">
        <v>193</v>
      </c>
      <c r="I209" s="37"/>
    </row>
    <row r="210" spans="1:9" x14ac:dyDescent="0.35">
      <c r="A210" s="75">
        <v>33430</v>
      </c>
      <c r="B210" s="79" t="s">
        <v>278</v>
      </c>
      <c r="C210" s="38">
        <v>11270</v>
      </c>
      <c r="D210" s="79" t="s">
        <v>344</v>
      </c>
      <c r="E210" s="36">
        <v>1</v>
      </c>
      <c r="F210" s="39">
        <v>12.257</v>
      </c>
      <c r="G210" s="39">
        <v>16.63</v>
      </c>
      <c r="H210" s="37" t="s">
        <v>193</v>
      </c>
      <c r="I210" s="37"/>
    </row>
    <row r="211" spans="1:9" x14ac:dyDescent="0.35">
      <c r="A211" s="75">
        <v>33466</v>
      </c>
      <c r="B211" s="79" t="s">
        <v>278</v>
      </c>
      <c r="C211" s="38">
        <v>11270</v>
      </c>
      <c r="D211" s="79" t="s">
        <v>344</v>
      </c>
      <c r="E211" s="36">
        <v>1</v>
      </c>
      <c r="F211" s="39">
        <v>16.63</v>
      </c>
      <c r="G211" s="39">
        <v>21.989000000000001</v>
      </c>
      <c r="H211" s="37" t="s">
        <v>193</v>
      </c>
      <c r="I211" s="37"/>
    </row>
    <row r="212" spans="1:9" x14ac:dyDescent="0.35">
      <c r="A212" s="75">
        <v>33467</v>
      </c>
      <c r="B212" s="79" t="s">
        <v>278</v>
      </c>
      <c r="C212" s="38">
        <v>11272</v>
      </c>
      <c r="D212" s="79" t="s">
        <v>345</v>
      </c>
      <c r="E212" s="36">
        <v>1</v>
      </c>
      <c r="F212" s="39">
        <v>8.6679999999999993</v>
      </c>
      <c r="G212" s="39">
        <v>8.7680000000000007</v>
      </c>
      <c r="H212" s="37" t="s">
        <v>193</v>
      </c>
      <c r="I212" s="37"/>
    </row>
    <row r="213" spans="1:9" x14ac:dyDescent="0.35">
      <c r="A213" s="75">
        <v>33495</v>
      </c>
      <c r="B213" s="79" t="s">
        <v>278</v>
      </c>
      <c r="C213" s="38">
        <v>11280</v>
      </c>
      <c r="D213" s="79" t="s">
        <v>346</v>
      </c>
      <c r="E213" s="36">
        <v>1</v>
      </c>
      <c r="F213" s="39">
        <v>0.88600000000000001</v>
      </c>
      <c r="G213" s="39">
        <v>1.0880000000000001</v>
      </c>
      <c r="H213" s="37" t="s">
        <v>193</v>
      </c>
      <c r="I213" s="37"/>
    </row>
    <row r="214" spans="1:9" x14ac:dyDescent="0.35">
      <c r="A214" s="75">
        <v>33422</v>
      </c>
      <c r="B214" s="79" t="s">
        <v>278</v>
      </c>
      <c r="C214" s="38">
        <v>11280</v>
      </c>
      <c r="D214" s="79" t="s">
        <v>346</v>
      </c>
      <c r="E214" s="36">
        <v>1</v>
      </c>
      <c r="F214" s="39">
        <v>6.7880000000000003</v>
      </c>
      <c r="G214" s="39">
        <v>9.6470000000000002</v>
      </c>
      <c r="H214" s="37" t="s">
        <v>193</v>
      </c>
      <c r="I214" s="37"/>
    </row>
    <row r="215" spans="1:9" x14ac:dyDescent="0.35">
      <c r="A215" s="75">
        <v>33507</v>
      </c>
      <c r="B215" s="79" t="s">
        <v>278</v>
      </c>
      <c r="C215" s="38">
        <v>11283</v>
      </c>
      <c r="D215" s="79" t="s">
        <v>347</v>
      </c>
      <c r="E215" s="36">
        <v>1</v>
      </c>
      <c r="F215" s="39">
        <v>7.8550000000000004</v>
      </c>
      <c r="G215" s="39">
        <v>7.8719999999999999</v>
      </c>
      <c r="H215" s="37" t="s">
        <v>193</v>
      </c>
      <c r="I215" s="37"/>
    </row>
    <row r="216" spans="1:9" x14ac:dyDescent="0.35">
      <c r="A216" s="75">
        <v>33492</v>
      </c>
      <c r="B216" s="79" t="s">
        <v>278</v>
      </c>
      <c r="C216" s="38">
        <v>11285</v>
      </c>
      <c r="D216" s="79" t="s">
        <v>348</v>
      </c>
      <c r="E216" s="36">
        <v>1</v>
      </c>
      <c r="F216" s="39">
        <v>1.141</v>
      </c>
      <c r="G216" s="39">
        <v>1.526</v>
      </c>
      <c r="H216" s="37" t="s">
        <v>193</v>
      </c>
      <c r="I216" s="37"/>
    </row>
    <row r="217" spans="1:9" x14ac:dyDescent="0.35">
      <c r="A217" s="75">
        <v>33423</v>
      </c>
      <c r="B217" s="79" t="s">
        <v>278</v>
      </c>
      <c r="C217" s="38">
        <v>11304</v>
      </c>
      <c r="D217" s="79" t="s">
        <v>349</v>
      </c>
      <c r="E217" s="36">
        <v>1</v>
      </c>
      <c r="F217" s="39">
        <v>7.0209999999999999</v>
      </c>
      <c r="G217" s="39">
        <v>9.0510000000000002</v>
      </c>
      <c r="H217" s="37" t="s">
        <v>193</v>
      </c>
      <c r="I217" s="37"/>
    </row>
    <row r="218" spans="1:9" x14ac:dyDescent="0.35">
      <c r="A218" s="75">
        <v>33468</v>
      </c>
      <c r="B218" s="79" t="s">
        <v>278</v>
      </c>
      <c r="C218" s="38">
        <v>11307</v>
      </c>
      <c r="D218" s="79" t="s">
        <v>350</v>
      </c>
      <c r="E218" s="36">
        <v>1</v>
      </c>
      <c r="F218" s="39">
        <v>0</v>
      </c>
      <c r="G218" s="39">
        <v>1.0269999999999999</v>
      </c>
      <c r="H218" s="37" t="s">
        <v>193</v>
      </c>
      <c r="I218" s="37"/>
    </row>
    <row r="219" spans="1:9" x14ac:dyDescent="0.35">
      <c r="A219" s="75">
        <v>33456</v>
      </c>
      <c r="B219" s="79" t="s">
        <v>278</v>
      </c>
      <c r="C219" s="38">
        <v>11310</v>
      </c>
      <c r="D219" s="79" t="s">
        <v>351</v>
      </c>
      <c r="E219" s="36">
        <v>1</v>
      </c>
      <c r="F219" s="39">
        <v>17.850000000000001</v>
      </c>
      <c r="G219" s="39">
        <v>28.276</v>
      </c>
      <c r="H219" s="37" t="s">
        <v>193</v>
      </c>
      <c r="I219" s="37"/>
    </row>
    <row r="220" spans="1:9" x14ac:dyDescent="0.35">
      <c r="A220" s="75">
        <v>33469</v>
      </c>
      <c r="B220" s="79" t="s">
        <v>278</v>
      </c>
      <c r="C220" s="38">
        <v>11313</v>
      </c>
      <c r="D220" s="79" t="s">
        <v>352</v>
      </c>
      <c r="E220" s="36">
        <v>1</v>
      </c>
      <c r="F220" s="39">
        <v>6.1349999999999998</v>
      </c>
      <c r="G220" s="39">
        <v>7.5490000000000004</v>
      </c>
      <c r="H220" s="37" t="s">
        <v>193</v>
      </c>
      <c r="I220" s="37"/>
    </row>
    <row r="221" spans="1:9" x14ac:dyDescent="0.35">
      <c r="A221" s="75">
        <v>33470</v>
      </c>
      <c r="B221" s="79" t="s">
        <v>278</v>
      </c>
      <c r="C221" s="38">
        <v>11313</v>
      </c>
      <c r="D221" s="79" t="s">
        <v>352</v>
      </c>
      <c r="E221" s="36">
        <v>1</v>
      </c>
      <c r="F221" s="39">
        <v>7.5490000000000004</v>
      </c>
      <c r="G221" s="39">
        <v>8</v>
      </c>
      <c r="H221" s="37" t="s">
        <v>193</v>
      </c>
      <c r="I221" s="37"/>
    </row>
    <row r="222" spans="1:9" x14ac:dyDescent="0.35">
      <c r="A222" s="75">
        <v>33318</v>
      </c>
      <c r="B222" s="79" t="s">
        <v>278</v>
      </c>
      <c r="C222" s="38">
        <v>11314</v>
      </c>
      <c r="D222" s="79" t="s">
        <v>353</v>
      </c>
      <c r="E222" s="36">
        <v>1</v>
      </c>
      <c r="F222" s="39">
        <v>0</v>
      </c>
      <c r="G222" s="39">
        <v>0.504</v>
      </c>
      <c r="H222" s="37" t="s">
        <v>193</v>
      </c>
      <c r="I222" s="37"/>
    </row>
    <row r="223" spans="1:9" x14ac:dyDescent="0.35">
      <c r="A223" s="75">
        <v>33290</v>
      </c>
      <c r="B223" s="79" t="s">
        <v>278</v>
      </c>
      <c r="C223" s="38">
        <v>11317</v>
      </c>
      <c r="D223" s="79" t="s">
        <v>354</v>
      </c>
      <c r="E223" s="36">
        <v>1</v>
      </c>
      <c r="F223" s="39">
        <v>0.14000000000000001</v>
      </c>
      <c r="G223" s="39">
        <v>0.95099999999999996</v>
      </c>
      <c r="H223" s="37" t="s">
        <v>193</v>
      </c>
      <c r="I223" s="37"/>
    </row>
    <row r="224" spans="1:9" x14ac:dyDescent="0.35">
      <c r="A224" s="75">
        <v>33398</v>
      </c>
      <c r="B224" s="79" t="s">
        <v>278</v>
      </c>
      <c r="C224" s="38">
        <v>11317</v>
      </c>
      <c r="D224" s="79" t="s">
        <v>354</v>
      </c>
      <c r="E224" s="36">
        <v>1</v>
      </c>
      <c r="F224" s="39">
        <v>0.95099999999999996</v>
      </c>
      <c r="G224" s="39">
        <v>1.6359999999999999</v>
      </c>
      <c r="H224" s="37" t="s">
        <v>193</v>
      </c>
      <c r="I224" s="37"/>
    </row>
    <row r="225" spans="1:9" x14ac:dyDescent="0.35">
      <c r="A225" s="75">
        <v>33508</v>
      </c>
      <c r="B225" s="79" t="s">
        <v>278</v>
      </c>
      <c r="C225" s="38">
        <v>11318</v>
      </c>
      <c r="D225" s="79" t="s">
        <v>355</v>
      </c>
      <c r="E225" s="36">
        <v>1</v>
      </c>
      <c r="F225" s="39">
        <v>0</v>
      </c>
      <c r="G225" s="39">
        <v>2.4E-2</v>
      </c>
      <c r="H225" s="37" t="s">
        <v>193</v>
      </c>
      <c r="I225" s="37"/>
    </row>
    <row r="226" spans="1:9" x14ac:dyDescent="0.35">
      <c r="A226" s="75">
        <v>33471</v>
      </c>
      <c r="B226" s="79" t="s">
        <v>278</v>
      </c>
      <c r="C226" s="38">
        <v>11334</v>
      </c>
      <c r="D226" s="79" t="s">
        <v>356</v>
      </c>
      <c r="E226" s="36">
        <v>1</v>
      </c>
      <c r="F226" s="39">
        <v>0</v>
      </c>
      <c r="G226" s="39">
        <v>0.7</v>
      </c>
      <c r="H226" s="37" t="s">
        <v>193</v>
      </c>
      <c r="I226" s="37"/>
    </row>
    <row r="227" spans="1:9" x14ac:dyDescent="0.35">
      <c r="A227" s="75">
        <v>33395</v>
      </c>
      <c r="B227" s="79" t="s">
        <v>278</v>
      </c>
      <c r="C227" s="38">
        <v>11345</v>
      </c>
      <c r="D227" s="79" t="s">
        <v>357</v>
      </c>
      <c r="E227" s="36">
        <v>1</v>
      </c>
      <c r="F227" s="39">
        <v>0</v>
      </c>
      <c r="G227" s="39">
        <v>5.7249999999999996</v>
      </c>
      <c r="H227" s="37" t="s">
        <v>193</v>
      </c>
      <c r="I227" s="37"/>
    </row>
    <row r="228" spans="1:9" x14ac:dyDescent="0.35">
      <c r="A228" s="75">
        <v>33345</v>
      </c>
      <c r="B228" s="79" t="s">
        <v>278</v>
      </c>
      <c r="C228" s="38">
        <v>11385</v>
      </c>
      <c r="D228" s="79" t="s">
        <v>358</v>
      </c>
      <c r="E228" s="36">
        <v>1</v>
      </c>
      <c r="F228" s="39">
        <v>0</v>
      </c>
      <c r="G228" s="39">
        <v>2.476</v>
      </c>
      <c r="H228" s="37" t="s">
        <v>193</v>
      </c>
      <c r="I228" s="37"/>
    </row>
    <row r="229" spans="1:9" x14ac:dyDescent="0.35">
      <c r="A229" s="75">
        <v>33472</v>
      </c>
      <c r="B229" s="79" t="s">
        <v>278</v>
      </c>
      <c r="C229" s="38">
        <v>11404</v>
      </c>
      <c r="D229" s="79" t="s">
        <v>359</v>
      </c>
      <c r="E229" s="36">
        <v>1</v>
      </c>
      <c r="F229" s="39">
        <v>0</v>
      </c>
      <c r="G229" s="39">
        <v>0.25600000000000001</v>
      </c>
      <c r="H229" s="37" t="s">
        <v>193</v>
      </c>
      <c r="I229" s="37"/>
    </row>
    <row r="230" spans="1:9" x14ac:dyDescent="0.35">
      <c r="A230" s="75">
        <v>33424</v>
      </c>
      <c r="B230" s="79" t="s">
        <v>278</v>
      </c>
      <c r="C230" s="38">
        <v>11410</v>
      </c>
      <c r="D230" s="79" t="s">
        <v>360</v>
      </c>
      <c r="E230" s="36">
        <v>1</v>
      </c>
      <c r="F230" s="39">
        <v>6</v>
      </c>
      <c r="G230" s="39">
        <v>12.004</v>
      </c>
      <c r="H230" s="37" t="s">
        <v>193</v>
      </c>
      <c r="I230" s="37"/>
    </row>
    <row r="231" spans="1:9" x14ac:dyDescent="0.35">
      <c r="A231" s="75">
        <v>33317</v>
      </c>
      <c r="B231" s="79" t="s">
        <v>278</v>
      </c>
      <c r="C231" s="38">
        <v>11411</v>
      </c>
      <c r="D231" s="79" t="s">
        <v>361</v>
      </c>
      <c r="E231" s="36">
        <v>1</v>
      </c>
      <c r="F231" s="39">
        <v>0</v>
      </c>
      <c r="G231" s="39">
        <v>6.444</v>
      </c>
      <c r="H231" s="37" t="s">
        <v>193</v>
      </c>
      <c r="I231" s="37"/>
    </row>
    <row r="232" spans="1:9" x14ac:dyDescent="0.35">
      <c r="A232" s="75">
        <v>33474</v>
      </c>
      <c r="B232" s="79" t="s">
        <v>278</v>
      </c>
      <c r="C232" s="38">
        <v>12109</v>
      </c>
      <c r="D232" s="79" t="s">
        <v>362</v>
      </c>
      <c r="E232" s="36">
        <v>1</v>
      </c>
      <c r="F232" s="39">
        <v>1.9E-2</v>
      </c>
      <c r="G232" s="39">
        <v>3.05</v>
      </c>
      <c r="H232" s="37" t="s">
        <v>193</v>
      </c>
      <c r="I232" s="37"/>
    </row>
    <row r="233" spans="1:9" x14ac:dyDescent="0.35">
      <c r="A233" s="75">
        <v>33425</v>
      </c>
      <c r="B233" s="79" t="s">
        <v>278</v>
      </c>
      <c r="C233" s="38">
        <v>12136</v>
      </c>
      <c r="D233" s="79" t="s">
        <v>363</v>
      </c>
      <c r="E233" s="36">
        <v>1</v>
      </c>
      <c r="F233" s="39">
        <v>10.541</v>
      </c>
      <c r="G233" s="39">
        <v>15.646000000000001</v>
      </c>
      <c r="H233" s="37" t="s">
        <v>193</v>
      </c>
      <c r="I233" s="37"/>
    </row>
    <row r="234" spans="1:9" x14ac:dyDescent="0.35">
      <c r="A234" s="75">
        <v>33475</v>
      </c>
      <c r="B234" s="79" t="s">
        <v>278</v>
      </c>
      <c r="C234" s="38">
        <v>13106</v>
      </c>
      <c r="D234" s="79" t="s">
        <v>364</v>
      </c>
      <c r="E234" s="36">
        <v>1</v>
      </c>
      <c r="F234" s="39">
        <v>5.1130000000000004</v>
      </c>
      <c r="G234" s="39">
        <v>9.2249999999999996</v>
      </c>
      <c r="H234" s="37" t="s">
        <v>193</v>
      </c>
      <c r="I234" s="37"/>
    </row>
    <row r="235" spans="1:9" x14ac:dyDescent="0.35">
      <c r="A235" s="75">
        <v>33243</v>
      </c>
      <c r="B235" s="79" t="s">
        <v>278</v>
      </c>
      <c r="C235" s="38">
        <v>13107</v>
      </c>
      <c r="D235" s="79" t="s">
        <v>365</v>
      </c>
      <c r="E235" s="36">
        <v>1</v>
      </c>
      <c r="F235" s="39">
        <v>0</v>
      </c>
      <c r="G235" s="39">
        <v>4.1000000000000002E-2</v>
      </c>
      <c r="H235" s="37" t="s">
        <v>193</v>
      </c>
      <c r="I235" s="37"/>
    </row>
    <row r="236" spans="1:9" x14ac:dyDescent="0.35">
      <c r="A236" s="75">
        <v>33223</v>
      </c>
      <c r="B236" s="79" t="s">
        <v>278</v>
      </c>
      <c r="C236" s="38">
        <v>13107</v>
      </c>
      <c r="D236" s="79" t="s">
        <v>365</v>
      </c>
      <c r="E236" s="36">
        <v>1</v>
      </c>
      <c r="F236" s="39">
        <v>4.1000000000000002E-2</v>
      </c>
      <c r="G236" s="39">
        <v>5.1849999999999996</v>
      </c>
      <c r="H236" s="37" t="s">
        <v>193</v>
      </c>
      <c r="I236" s="37"/>
    </row>
    <row r="237" spans="1:9" x14ac:dyDescent="0.35">
      <c r="A237" s="75">
        <v>33476</v>
      </c>
      <c r="B237" s="79" t="s">
        <v>278</v>
      </c>
      <c r="C237" s="38">
        <v>13107</v>
      </c>
      <c r="D237" s="79" t="s">
        <v>365</v>
      </c>
      <c r="E237" s="36">
        <v>1</v>
      </c>
      <c r="F237" s="39">
        <v>5.1849999999999996</v>
      </c>
      <c r="G237" s="39">
        <v>5.2210000000000001</v>
      </c>
      <c r="H237" s="37" t="s">
        <v>193</v>
      </c>
      <c r="I237" s="37"/>
    </row>
    <row r="238" spans="1:9" x14ac:dyDescent="0.35">
      <c r="A238" s="75">
        <v>33477</v>
      </c>
      <c r="B238" s="79" t="s">
        <v>278</v>
      </c>
      <c r="C238" s="38">
        <v>13107</v>
      </c>
      <c r="D238" s="79" t="s">
        <v>365</v>
      </c>
      <c r="E238" s="36">
        <v>1</v>
      </c>
      <c r="F238" s="39">
        <v>5.2210000000000001</v>
      </c>
      <c r="G238" s="39">
        <v>5.391</v>
      </c>
      <c r="H238" s="37" t="s">
        <v>193</v>
      </c>
      <c r="I238" s="37"/>
    </row>
    <row r="239" spans="1:9" x14ac:dyDescent="0.35">
      <c r="A239" s="75">
        <v>33488</v>
      </c>
      <c r="B239" s="79" t="s">
        <v>278</v>
      </c>
      <c r="C239" s="38">
        <v>13109</v>
      </c>
      <c r="D239" s="79" t="s">
        <v>366</v>
      </c>
      <c r="E239" s="36">
        <v>1</v>
      </c>
      <c r="F239" s="39">
        <v>6.6230000000000002</v>
      </c>
      <c r="G239" s="39">
        <v>17.446999999999999</v>
      </c>
      <c r="H239" s="37" t="s">
        <v>193</v>
      </c>
      <c r="I239" s="37"/>
    </row>
    <row r="240" spans="1:9" x14ac:dyDescent="0.35">
      <c r="A240" s="75">
        <v>33364</v>
      </c>
      <c r="B240" s="79" t="s">
        <v>278</v>
      </c>
      <c r="C240" s="38">
        <v>13109</v>
      </c>
      <c r="D240" s="79" t="s">
        <v>366</v>
      </c>
      <c r="E240" s="36">
        <v>1</v>
      </c>
      <c r="F240" s="39">
        <v>17.446999999999999</v>
      </c>
      <c r="G240" s="39">
        <v>23.312999999999999</v>
      </c>
      <c r="H240" s="37" t="s">
        <v>193</v>
      </c>
      <c r="I240" s="37"/>
    </row>
    <row r="241" spans="1:9" x14ac:dyDescent="0.35">
      <c r="A241" s="75">
        <v>33478</v>
      </c>
      <c r="B241" s="79" t="s">
        <v>278</v>
      </c>
      <c r="C241" s="38">
        <v>13111</v>
      </c>
      <c r="D241" s="79" t="s">
        <v>367</v>
      </c>
      <c r="E241" s="36">
        <v>1</v>
      </c>
      <c r="F241" s="39">
        <v>6.4109999999999996</v>
      </c>
      <c r="G241" s="39">
        <v>8.6850000000000005</v>
      </c>
      <c r="H241" s="37" t="s">
        <v>193</v>
      </c>
      <c r="I241" s="37"/>
    </row>
    <row r="242" spans="1:9" x14ac:dyDescent="0.35">
      <c r="A242" s="75">
        <v>33416</v>
      </c>
      <c r="B242" s="79" t="s">
        <v>278</v>
      </c>
      <c r="C242" s="38">
        <v>13118</v>
      </c>
      <c r="D242" s="79" t="s">
        <v>368</v>
      </c>
      <c r="E242" s="36">
        <v>1</v>
      </c>
      <c r="F242" s="39">
        <v>6.0999999999999999E-2</v>
      </c>
      <c r="G242" s="39">
        <v>2.3780000000000001</v>
      </c>
      <c r="H242" s="37" t="s">
        <v>193</v>
      </c>
      <c r="I242" s="37"/>
    </row>
    <row r="243" spans="1:9" x14ac:dyDescent="0.35">
      <c r="A243" s="75">
        <v>33262</v>
      </c>
      <c r="B243" s="79" t="s">
        <v>278</v>
      </c>
      <c r="C243" s="38">
        <v>13124</v>
      </c>
      <c r="D243" s="79" t="s">
        <v>369</v>
      </c>
      <c r="E243" s="36">
        <v>1</v>
      </c>
      <c r="F243" s="39">
        <v>0</v>
      </c>
      <c r="G243" s="39">
        <v>3.5539999999999998</v>
      </c>
      <c r="H243" s="37" t="s">
        <v>193</v>
      </c>
      <c r="I243" s="37"/>
    </row>
    <row r="244" spans="1:9" x14ac:dyDescent="0.35">
      <c r="A244" s="75">
        <v>33499</v>
      </c>
      <c r="B244" s="79" t="s">
        <v>278</v>
      </c>
      <c r="C244" s="38">
        <v>13126</v>
      </c>
      <c r="D244" s="79" t="s">
        <v>370</v>
      </c>
      <c r="E244" s="36">
        <v>1</v>
      </c>
      <c r="F244" s="39">
        <v>2.2370000000000001</v>
      </c>
      <c r="G244" s="39">
        <v>9.9819999999999993</v>
      </c>
      <c r="H244" s="37" t="s">
        <v>193</v>
      </c>
      <c r="I244" s="37"/>
    </row>
    <row r="245" spans="1:9" x14ac:dyDescent="0.35">
      <c r="A245" s="75">
        <v>33438</v>
      </c>
      <c r="B245" s="79" t="s">
        <v>278</v>
      </c>
      <c r="C245" s="38">
        <v>13133</v>
      </c>
      <c r="D245" s="79" t="s">
        <v>371</v>
      </c>
      <c r="E245" s="36">
        <v>1</v>
      </c>
      <c r="F245" s="39">
        <v>1.0999999999999999E-2</v>
      </c>
      <c r="G245" s="39">
        <v>2.714</v>
      </c>
      <c r="H245" s="37" t="s">
        <v>193</v>
      </c>
      <c r="I245" s="37"/>
    </row>
    <row r="246" spans="1:9" x14ac:dyDescent="0.35">
      <c r="A246" s="75">
        <v>33248</v>
      </c>
      <c r="B246" s="79" t="s">
        <v>278</v>
      </c>
      <c r="C246" s="38">
        <v>13133</v>
      </c>
      <c r="D246" s="79" t="s">
        <v>371</v>
      </c>
      <c r="E246" s="36">
        <v>1</v>
      </c>
      <c r="F246" s="39">
        <v>10.993</v>
      </c>
      <c r="G246" s="39">
        <v>12.066000000000001</v>
      </c>
      <c r="H246" s="37" t="s">
        <v>193</v>
      </c>
      <c r="I246" s="37"/>
    </row>
    <row r="247" spans="1:9" x14ac:dyDescent="0.35">
      <c r="A247" s="75">
        <v>33494</v>
      </c>
      <c r="B247" s="79" t="s">
        <v>278</v>
      </c>
      <c r="C247" s="38">
        <v>13141</v>
      </c>
      <c r="D247" s="79" t="s">
        <v>372</v>
      </c>
      <c r="E247" s="36">
        <v>1</v>
      </c>
      <c r="F247" s="39">
        <v>0</v>
      </c>
      <c r="G247" s="39">
        <v>1.0880000000000001</v>
      </c>
      <c r="H247" s="37" t="s">
        <v>193</v>
      </c>
      <c r="I247" s="37"/>
    </row>
    <row r="248" spans="1:9" x14ac:dyDescent="0.35">
      <c r="A248" s="75">
        <v>33245</v>
      </c>
      <c r="B248" s="79" t="s">
        <v>278</v>
      </c>
      <c r="C248" s="38">
        <v>13145</v>
      </c>
      <c r="D248" s="79" t="s">
        <v>373</v>
      </c>
      <c r="E248" s="36">
        <v>1</v>
      </c>
      <c r="F248" s="39">
        <v>6.4530000000000003</v>
      </c>
      <c r="G248" s="39">
        <v>6.476</v>
      </c>
      <c r="H248" s="37" t="s">
        <v>193</v>
      </c>
      <c r="I248" s="37"/>
    </row>
    <row r="249" spans="1:9" x14ac:dyDescent="0.35">
      <c r="A249" s="75">
        <v>33498</v>
      </c>
      <c r="B249" s="79" t="s">
        <v>278</v>
      </c>
      <c r="C249" s="38">
        <v>13162</v>
      </c>
      <c r="D249" s="79" t="s">
        <v>374</v>
      </c>
      <c r="E249" s="36">
        <v>1</v>
      </c>
      <c r="F249" s="39">
        <v>7.9980000000000002</v>
      </c>
      <c r="G249" s="39">
        <v>14.069000000000001</v>
      </c>
      <c r="H249" s="37" t="s">
        <v>193</v>
      </c>
      <c r="I249" s="37"/>
    </row>
    <row r="250" spans="1:9" x14ac:dyDescent="0.35">
      <c r="A250" s="75">
        <v>33327</v>
      </c>
      <c r="B250" s="79" t="s">
        <v>278</v>
      </c>
      <c r="C250" s="38">
        <v>13181</v>
      </c>
      <c r="D250" s="79" t="s">
        <v>375</v>
      </c>
      <c r="E250" s="36">
        <v>1</v>
      </c>
      <c r="F250" s="39">
        <v>0</v>
      </c>
      <c r="G250" s="39">
        <v>0.182</v>
      </c>
      <c r="H250" s="37" t="s">
        <v>193</v>
      </c>
      <c r="I250" s="37"/>
    </row>
    <row r="251" spans="1:9" x14ac:dyDescent="0.35">
      <c r="A251" s="75">
        <v>33352</v>
      </c>
      <c r="B251" s="79" t="s">
        <v>278</v>
      </c>
      <c r="C251" s="38">
        <v>13189</v>
      </c>
      <c r="D251" s="79" t="s">
        <v>376</v>
      </c>
      <c r="E251" s="36">
        <v>1</v>
      </c>
      <c r="F251" s="39">
        <v>0</v>
      </c>
      <c r="G251" s="39">
        <v>0.72899999999999998</v>
      </c>
      <c r="H251" s="37" t="s">
        <v>193</v>
      </c>
      <c r="I251" s="37"/>
    </row>
    <row r="252" spans="1:9" x14ac:dyDescent="0.35">
      <c r="A252" s="75">
        <v>33346</v>
      </c>
      <c r="B252" s="79" t="s">
        <v>278</v>
      </c>
      <c r="C252" s="38">
        <v>13197</v>
      </c>
      <c r="D252" s="79" t="s">
        <v>377</v>
      </c>
      <c r="E252" s="36">
        <v>1</v>
      </c>
      <c r="F252" s="39">
        <v>2.9580000000000002</v>
      </c>
      <c r="G252" s="39">
        <v>3.68</v>
      </c>
      <c r="H252" s="37" t="s">
        <v>193</v>
      </c>
      <c r="I252" s="37"/>
    </row>
    <row r="253" spans="1:9" x14ac:dyDescent="0.35">
      <c r="A253" s="75">
        <v>33264</v>
      </c>
      <c r="B253" s="79" t="s">
        <v>278</v>
      </c>
      <c r="C253" s="38">
        <v>13212</v>
      </c>
      <c r="D253" s="79" t="s">
        <v>378</v>
      </c>
      <c r="E253" s="36">
        <v>1</v>
      </c>
      <c r="F253" s="39">
        <v>4.452</v>
      </c>
      <c r="G253" s="39">
        <v>5.4290000000000003</v>
      </c>
      <c r="H253" s="37" t="s">
        <v>193</v>
      </c>
      <c r="I253" s="37"/>
    </row>
    <row r="254" spans="1:9" x14ac:dyDescent="0.35">
      <c r="A254" s="75">
        <v>33380</v>
      </c>
      <c r="B254" s="79" t="s">
        <v>278</v>
      </c>
      <c r="C254" s="38">
        <v>14101</v>
      </c>
      <c r="D254" s="79" t="s">
        <v>379</v>
      </c>
      <c r="E254" s="36">
        <v>1</v>
      </c>
      <c r="F254" s="39">
        <v>4.7640000000000002</v>
      </c>
      <c r="G254" s="39">
        <v>8.0850000000000009</v>
      </c>
      <c r="H254" s="37" t="s">
        <v>193</v>
      </c>
      <c r="I254" s="37"/>
    </row>
    <row r="255" spans="1:9" x14ac:dyDescent="0.35">
      <c r="A255" s="75">
        <v>33288</v>
      </c>
      <c r="B255" s="79" t="s">
        <v>278</v>
      </c>
      <c r="C255" s="38">
        <v>14102</v>
      </c>
      <c r="D255" s="79" t="s">
        <v>380</v>
      </c>
      <c r="E255" s="36">
        <v>1</v>
      </c>
      <c r="F255" s="39">
        <v>0</v>
      </c>
      <c r="G255" s="39">
        <v>1.786</v>
      </c>
      <c r="H255" s="37" t="s">
        <v>193</v>
      </c>
      <c r="I255" s="37"/>
    </row>
    <row r="256" spans="1:9" x14ac:dyDescent="0.35">
      <c r="A256" s="75">
        <v>33253</v>
      </c>
      <c r="B256" s="79" t="s">
        <v>278</v>
      </c>
      <c r="C256" s="38">
        <v>14103</v>
      </c>
      <c r="D256" s="79" t="s">
        <v>381</v>
      </c>
      <c r="E256" s="36">
        <v>1</v>
      </c>
      <c r="F256" s="39">
        <v>0</v>
      </c>
      <c r="G256" s="39">
        <v>1.2769999999999999</v>
      </c>
      <c r="H256" s="37" t="s">
        <v>193</v>
      </c>
      <c r="I256" s="37"/>
    </row>
    <row r="257" spans="1:9" x14ac:dyDescent="0.35">
      <c r="A257" s="75">
        <v>33332</v>
      </c>
      <c r="B257" s="79" t="s">
        <v>278</v>
      </c>
      <c r="C257" s="38">
        <v>14106</v>
      </c>
      <c r="D257" s="79" t="s">
        <v>382</v>
      </c>
      <c r="E257" s="36">
        <v>1</v>
      </c>
      <c r="F257" s="39">
        <v>9.5410000000000004</v>
      </c>
      <c r="G257" s="39">
        <v>15.888</v>
      </c>
      <c r="H257" s="37" t="s">
        <v>193</v>
      </c>
      <c r="I257" s="37"/>
    </row>
    <row r="258" spans="1:9" x14ac:dyDescent="0.35">
      <c r="A258" s="75">
        <v>33333</v>
      </c>
      <c r="B258" s="79" t="s">
        <v>278</v>
      </c>
      <c r="C258" s="38">
        <v>14112</v>
      </c>
      <c r="D258" s="79" t="s">
        <v>383</v>
      </c>
      <c r="E258" s="36">
        <v>1</v>
      </c>
      <c r="F258" s="39">
        <v>3.3000000000000002E-2</v>
      </c>
      <c r="G258" s="39">
        <v>3.4729999999999999</v>
      </c>
      <c r="H258" s="37" t="s">
        <v>193</v>
      </c>
      <c r="I258" s="37"/>
    </row>
    <row r="259" spans="1:9" x14ac:dyDescent="0.35">
      <c r="A259" s="75">
        <v>33378</v>
      </c>
      <c r="B259" s="79" t="s">
        <v>278</v>
      </c>
      <c r="C259" s="38">
        <v>14112</v>
      </c>
      <c r="D259" s="79" t="s">
        <v>383</v>
      </c>
      <c r="E259" s="36">
        <v>1</v>
      </c>
      <c r="F259" s="39">
        <v>3.5409999999999999</v>
      </c>
      <c r="G259" s="39">
        <v>6.84</v>
      </c>
      <c r="H259" s="37" t="s">
        <v>193</v>
      </c>
      <c r="I259" s="37"/>
    </row>
    <row r="260" spans="1:9" x14ac:dyDescent="0.35">
      <c r="A260" s="75">
        <v>33379</v>
      </c>
      <c r="B260" s="79" t="s">
        <v>278</v>
      </c>
      <c r="C260" s="38">
        <v>14112</v>
      </c>
      <c r="D260" s="79" t="s">
        <v>383</v>
      </c>
      <c r="E260" s="36">
        <v>1</v>
      </c>
      <c r="F260" s="39">
        <v>6.84</v>
      </c>
      <c r="G260" s="39">
        <v>14.186999999999999</v>
      </c>
      <c r="H260" s="37" t="s">
        <v>193</v>
      </c>
      <c r="I260" s="37"/>
    </row>
    <row r="261" spans="1:9" x14ac:dyDescent="0.35">
      <c r="A261" s="75">
        <v>33304</v>
      </c>
      <c r="B261" s="79" t="s">
        <v>278</v>
      </c>
      <c r="C261" s="38">
        <v>14117</v>
      </c>
      <c r="D261" s="79" t="s">
        <v>384</v>
      </c>
      <c r="E261" s="36">
        <v>1</v>
      </c>
      <c r="F261" s="39">
        <v>6.827</v>
      </c>
      <c r="G261" s="39">
        <v>8.1880000000000006</v>
      </c>
      <c r="H261" s="37" t="s">
        <v>193</v>
      </c>
      <c r="I261" s="37"/>
    </row>
    <row r="262" spans="1:9" x14ac:dyDescent="0.35">
      <c r="A262" s="75">
        <v>33330</v>
      </c>
      <c r="B262" s="79" t="s">
        <v>278</v>
      </c>
      <c r="C262" s="38">
        <v>14122</v>
      </c>
      <c r="D262" s="79" t="s">
        <v>385</v>
      </c>
      <c r="E262" s="36">
        <v>1</v>
      </c>
      <c r="F262" s="39">
        <v>0</v>
      </c>
      <c r="G262" s="39">
        <v>5.0650000000000004</v>
      </c>
      <c r="H262" s="37" t="s">
        <v>193</v>
      </c>
      <c r="I262" s="37"/>
    </row>
    <row r="263" spans="1:9" x14ac:dyDescent="0.35">
      <c r="A263" s="75">
        <v>33301</v>
      </c>
      <c r="B263" s="79" t="s">
        <v>278</v>
      </c>
      <c r="C263" s="38">
        <v>14123</v>
      </c>
      <c r="D263" s="79" t="s">
        <v>219</v>
      </c>
      <c r="E263" s="36">
        <v>1</v>
      </c>
      <c r="F263" s="39">
        <v>0</v>
      </c>
      <c r="G263" s="39">
        <v>1.921</v>
      </c>
      <c r="H263" s="37" t="s">
        <v>193</v>
      </c>
      <c r="I263" s="37"/>
    </row>
    <row r="264" spans="1:9" x14ac:dyDescent="0.35">
      <c r="A264" s="75">
        <v>33260</v>
      </c>
      <c r="B264" s="79" t="s">
        <v>278</v>
      </c>
      <c r="C264" s="38">
        <v>14123</v>
      </c>
      <c r="D264" s="79" t="s">
        <v>219</v>
      </c>
      <c r="E264" s="36">
        <v>1</v>
      </c>
      <c r="F264" s="39">
        <v>4.3120000000000003</v>
      </c>
      <c r="G264" s="39">
        <v>4.4560000000000004</v>
      </c>
      <c r="H264" s="37" t="s">
        <v>193</v>
      </c>
      <c r="I264" s="37"/>
    </row>
    <row r="265" spans="1:9" x14ac:dyDescent="0.35">
      <c r="A265" s="75">
        <v>33303</v>
      </c>
      <c r="B265" s="79" t="s">
        <v>278</v>
      </c>
      <c r="C265" s="38">
        <v>14134</v>
      </c>
      <c r="D265" s="79" t="s">
        <v>386</v>
      </c>
      <c r="E265" s="36">
        <v>1</v>
      </c>
      <c r="F265" s="39">
        <v>4.83</v>
      </c>
      <c r="G265" s="39">
        <v>6.3129999999999997</v>
      </c>
      <c r="H265" s="37" t="s">
        <v>193</v>
      </c>
      <c r="I265" s="37"/>
    </row>
    <row r="266" spans="1:9" x14ac:dyDescent="0.35">
      <c r="A266" s="75">
        <v>33270</v>
      </c>
      <c r="B266" s="79" t="s">
        <v>278</v>
      </c>
      <c r="C266" s="38">
        <v>14136</v>
      </c>
      <c r="D266" s="79" t="s">
        <v>387</v>
      </c>
      <c r="E266" s="36">
        <v>1</v>
      </c>
      <c r="F266" s="39">
        <v>0</v>
      </c>
      <c r="G266" s="39">
        <v>1.5229999999999999</v>
      </c>
      <c r="H266" s="37" t="s">
        <v>193</v>
      </c>
      <c r="I266" s="37"/>
    </row>
    <row r="267" spans="1:9" x14ac:dyDescent="0.35">
      <c r="A267" s="75">
        <v>33322</v>
      </c>
      <c r="B267" s="79" t="s">
        <v>278</v>
      </c>
      <c r="C267" s="38">
        <v>14150</v>
      </c>
      <c r="D267" s="79" t="s">
        <v>388</v>
      </c>
      <c r="E267" s="36">
        <v>1</v>
      </c>
      <c r="F267" s="39">
        <v>13.807</v>
      </c>
      <c r="G267" s="39">
        <v>15.497999999999999</v>
      </c>
      <c r="H267" s="37" t="s">
        <v>193</v>
      </c>
      <c r="I267" s="37"/>
    </row>
    <row r="268" spans="1:9" x14ac:dyDescent="0.35">
      <c r="A268" s="75">
        <v>33418</v>
      </c>
      <c r="B268" s="79" t="s">
        <v>278</v>
      </c>
      <c r="C268" s="38">
        <v>14155</v>
      </c>
      <c r="D268" s="79" t="s">
        <v>389</v>
      </c>
      <c r="E268" s="36">
        <v>1</v>
      </c>
      <c r="F268" s="39">
        <v>0</v>
      </c>
      <c r="G268" s="39">
        <v>0.7</v>
      </c>
      <c r="H268" s="37" t="s">
        <v>193</v>
      </c>
      <c r="I268" s="37"/>
    </row>
    <row r="269" spans="1:9" x14ac:dyDescent="0.35">
      <c r="A269" s="75">
        <v>33537</v>
      </c>
      <c r="B269" s="79" t="s">
        <v>278</v>
      </c>
      <c r="C269" s="38">
        <v>14156</v>
      </c>
      <c r="D269" s="79" t="s">
        <v>390</v>
      </c>
      <c r="E269" s="36">
        <v>1</v>
      </c>
      <c r="F269" s="39">
        <v>0.65</v>
      </c>
      <c r="G269" s="39">
        <v>1.32</v>
      </c>
      <c r="H269" s="37" t="s">
        <v>193</v>
      </c>
      <c r="I269" s="37"/>
    </row>
    <row r="270" spans="1:9" x14ac:dyDescent="0.35">
      <c r="A270" s="75">
        <v>33289</v>
      </c>
      <c r="B270" s="79" t="s">
        <v>278</v>
      </c>
      <c r="C270" s="38">
        <v>14158</v>
      </c>
      <c r="D270" s="79" t="s">
        <v>391</v>
      </c>
      <c r="E270" s="36">
        <v>1</v>
      </c>
      <c r="F270" s="39">
        <v>1.2430000000000001</v>
      </c>
      <c r="G270" s="39">
        <v>2.0590000000000002</v>
      </c>
      <c r="H270" s="37" t="s">
        <v>193</v>
      </c>
      <c r="I270" s="37"/>
    </row>
    <row r="271" spans="1:9" x14ac:dyDescent="0.35">
      <c r="A271" s="75">
        <v>33443</v>
      </c>
      <c r="B271" s="79" t="s">
        <v>278</v>
      </c>
      <c r="C271" s="38">
        <v>14162</v>
      </c>
      <c r="D271" s="79" t="s">
        <v>392</v>
      </c>
      <c r="E271" s="36">
        <v>1</v>
      </c>
      <c r="F271" s="39">
        <v>12.837</v>
      </c>
      <c r="G271" s="39">
        <v>17.422000000000001</v>
      </c>
      <c r="H271" s="37" t="s">
        <v>193</v>
      </c>
      <c r="I271" s="37"/>
    </row>
    <row r="272" spans="1:9" x14ac:dyDescent="0.35">
      <c r="A272" s="75">
        <v>33305</v>
      </c>
      <c r="B272" s="79" t="s">
        <v>278</v>
      </c>
      <c r="C272" s="38">
        <v>14170</v>
      </c>
      <c r="D272" s="79" t="s">
        <v>393</v>
      </c>
      <c r="E272" s="36">
        <v>1</v>
      </c>
      <c r="F272" s="39">
        <v>1.9159999999999999</v>
      </c>
      <c r="G272" s="39">
        <v>6.5359999999999996</v>
      </c>
      <c r="H272" s="37" t="s">
        <v>193</v>
      </c>
      <c r="I272" s="37"/>
    </row>
    <row r="273" spans="1:9" x14ac:dyDescent="0.35">
      <c r="A273" s="75">
        <v>33254</v>
      </c>
      <c r="B273" s="79" t="s">
        <v>278</v>
      </c>
      <c r="C273" s="38">
        <v>14174</v>
      </c>
      <c r="D273" s="79" t="s">
        <v>394</v>
      </c>
      <c r="E273" s="36">
        <v>1</v>
      </c>
      <c r="F273" s="39">
        <v>8.1000000000000003E-2</v>
      </c>
      <c r="G273" s="39">
        <v>3.738</v>
      </c>
      <c r="H273" s="37" t="s">
        <v>193</v>
      </c>
      <c r="I273" s="37"/>
    </row>
    <row r="274" spans="1:9" x14ac:dyDescent="0.35">
      <c r="A274" s="75">
        <v>33256</v>
      </c>
      <c r="B274" s="79" t="s">
        <v>278</v>
      </c>
      <c r="C274" s="38">
        <v>14178</v>
      </c>
      <c r="D274" s="79" t="s">
        <v>395</v>
      </c>
      <c r="E274" s="36">
        <v>1</v>
      </c>
      <c r="F274" s="39">
        <v>7.9210000000000003</v>
      </c>
      <c r="G274" s="39">
        <v>10.920999999999999</v>
      </c>
      <c r="H274" s="37" t="s">
        <v>193</v>
      </c>
      <c r="I274" s="37"/>
    </row>
    <row r="275" spans="1:9" x14ac:dyDescent="0.35">
      <c r="A275" s="75">
        <v>33275</v>
      </c>
      <c r="B275" s="79" t="s">
        <v>278</v>
      </c>
      <c r="C275" s="38">
        <v>14178</v>
      </c>
      <c r="D275" s="79" t="s">
        <v>395</v>
      </c>
      <c r="E275" s="36">
        <v>1</v>
      </c>
      <c r="F275" s="39">
        <v>11.054</v>
      </c>
      <c r="G275" s="39">
        <v>14.488</v>
      </c>
      <c r="H275" s="37" t="s">
        <v>193</v>
      </c>
      <c r="I275" s="37"/>
    </row>
    <row r="276" spans="1:9" x14ac:dyDescent="0.35">
      <c r="A276" s="75">
        <v>33271</v>
      </c>
      <c r="B276" s="79" t="s">
        <v>278</v>
      </c>
      <c r="C276" s="38">
        <v>14180</v>
      </c>
      <c r="D276" s="79" t="s">
        <v>396</v>
      </c>
      <c r="E276" s="36">
        <v>1</v>
      </c>
      <c r="F276" s="39">
        <v>0.02</v>
      </c>
      <c r="G276" s="39">
        <v>1.7809999999999999</v>
      </c>
      <c r="H276" s="37" t="s">
        <v>193</v>
      </c>
      <c r="I276" s="37"/>
    </row>
    <row r="277" spans="1:9" x14ac:dyDescent="0.35">
      <c r="A277" s="75">
        <v>33368</v>
      </c>
      <c r="B277" s="79" t="s">
        <v>278</v>
      </c>
      <c r="C277" s="38">
        <v>14180</v>
      </c>
      <c r="D277" s="79" t="s">
        <v>396</v>
      </c>
      <c r="E277" s="36">
        <v>1</v>
      </c>
      <c r="F277" s="39">
        <v>4.6210000000000004</v>
      </c>
      <c r="G277" s="39">
        <v>6.3869999999999996</v>
      </c>
      <c r="H277" s="37" t="s">
        <v>193</v>
      </c>
      <c r="I277" s="37"/>
    </row>
    <row r="278" spans="1:9" x14ac:dyDescent="0.35">
      <c r="A278" s="75">
        <v>33238</v>
      </c>
      <c r="B278" s="79" t="s">
        <v>278</v>
      </c>
      <c r="C278" s="38">
        <v>14180</v>
      </c>
      <c r="D278" s="79" t="s">
        <v>396</v>
      </c>
      <c r="E278" s="36">
        <v>1</v>
      </c>
      <c r="F278" s="39">
        <v>6.4950000000000001</v>
      </c>
      <c r="G278" s="39">
        <v>12.06</v>
      </c>
      <c r="H278" s="37" t="s">
        <v>193</v>
      </c>
      <c r="I278" s="37"/>
    </row>
    <row r="279" spans="1:9" x14ac:dyDescent="0.35">
      <c r="A279" s="75">
        <v>33426</v>
      </c>
      <c r="B279" s="79" t="s">
        <v>278</v>
      </c>
      <c r="C279" s="38">
        <v>14180</v>
      </c>
      <c r="D279" s="79" t="s">
        <v>396</v>
      </c>
      <c r="E279" s="36">
        <v>1</v>
      </c>
      <c r="F279" s="39">
        <v>12.337</v>
      </c>
      <c r="G279" s="39">
        <v>13.361000000000001</v>
      </c>
      <c r="H279" s="37" t="s">
        <v>193</v>
      </c>
      <c r="I279" s="37"/>
    </row>
    <row r="280" spans="1:9" x14ac:dyDescent="0.35">
      <c r="A280" s="75">
        <v>33539</v>
      </c>
      <c r="B280" s="79" t="s">
        <v>278</v>
      </c>
      <c r="C280" s="38">
        <v>14200</v>
      </c>
      <c r="D280" s="79" t="s">
        <v>397</v>
      </c>
      <c r="E280" s="36">
        <v>1</v>
      </c>
      <c r="F280" s="39">
        <v>0.71</v>
      </c>
      <c r="G280" s="39">
        <v>4.9169999999999998</v>
      </c>
      <c r="H280" s="37" t="s">
        <v>193</v>
      </c>
      <c r="I280" s="37"/>
    </row>
    <row r="281" spans="1:9" x14ac:dyDescent="0.35">
      <c r="A281" s="75">
        <v>33399</v>
      </c>
      <c r="B281" s="79" t="s">
        <v>278</v>
      </c>
      <c r="C281" s="38">
        <v>14202</v>
      </c>
      <c r="D281" s="79" t="s">
        <v>398</v>
      </c>
      <c r="E281" s="36">
        <v>1</v>
      </c>
      <c r="F281" s="39">
        <v>2.1999999999999999E-2</v>
      </c>
      <c r="G281" s="39">
        <v>3.339</v>
      </c>
      <c r="H281" s="37" t="s">
        <v>193</v>
      </c>
      <c r="I281" s="37"/>
    </row>
    <row r="282" spans="1:9" x14ac:dyDescent="0.35">
      <c r="A282" s="75">
        <v>33293</v>
      </c>
      <c r="B282" s="79" t="s">
        <v>278</v>
      </c>
      <c r="C282" s="38">
        <v>14205</v>
      </c>
      <c r="D282" s="79" t="s">
        <v>399</v>
      </c>
      <c r="E282" s="36">
        <v>1</v>
      </c>
      <c r="F282" s="39">
        <v>1.9159999999999999</v>
      </c>
      <c r="G282" s="39">
        <v>4.1749999999999998</v>
      </c>
      <c r="H282" s="37" t="s">
        <v>193</v>
      </c>
      <c r="I282" s="37"/>
    </row>
    <row r="283" spans="1:9" x14ac:dyDescent="0.35">
      <c r="A283" s="75">
        <v>33427</v>
      </c>
      <c r="B283" s="79" t="s">
        <v>278</v>
      </c>
      <c r="C283" s="38">
        <v>14209</v>
      </c>
      <c r="D283" s="79" t="s">
        <v>400</v>
      </c>
      <c r="E283" s="36">
        <v>1</v>
      </c>
      <c r="F283" s="39">
        <v>12.659000000000001</v>
      </c>
      <c r="G283" s="39">
        <v>15.198</v>
      </c>
      <c r="H283" s="37" t="s">
        <v>193</v>
      </c>
      <c r="I283" s="37"/>
    </row>
    <row r="284" spans="1:9" x14ac:dyDescent="0.35">
      <c r="A284" s="75">
        <v>33213</v>
      </c>
      <c r="B284" s="79" t="s">
        <v>278</v>
      </c>
      <c r="C284" s="38">
        <v>14230</v>
      </c>
      <c r="D284" s="79" t="s">
        <v>401</v>
      </c>
      <c r="E284" s="36">
        <v>1</v>
      </c>
      <c r="F284" s="39">
        <v>0.39900000000000002</v>
      </c>
      <c r="G284" s="39">
        <v>0.47299999999999998</v>
      </c>
      <c r="H284" s="37" t="s">
        <v>193</v>
      </c>
      <c r="I284" s="37"/>
    </row>
    <row r="285" spans="1:9" x14ac:dyDescent="0.35">
      <c r="A285" s="75">
        <v>33215</v>
      </c>
      <c r="B285" s="79" t="s">
        <v>278</v>
      </c>
      <c r="C285" s="38">
        <v>14245</v>
      </c>
      <c r="D285" s="79" t="s">
        <v>402</v>
      </c>
      <c r="E285" s="36">
        <v>1</v>
      </c>
      <c r="F285" s="39">
        <v>3.6190000000000002</v>
      </c>
      <c r="G285" s="39">
        <v>3.7040000000000002</v>
      </c>
      <c r="H285" s="37" t="s">
        <v>193</v>
      </c>
      <c r="I285" s="37"/>
    </row>
    <row r="286" spans="1:9" x14ac:dyDescent="0.35">
      <c r="A286" s="75">
        <v>33513</v>
      </c>
      <c r="B286" s="79" t="s">
        <v>278</v>
      </c>
      <c r="C286" s="38">
        <v>15109</v>
      </c>
      <c r="D286" s="79" t="s">
        <v>403</v>
      </c>
      <c r="E286" s="36">
        <v>1</v>
      </c>
      <c r="F286" s="39">
        <v>0</v>
      </c>
      <c r="G286" s="39">
        <v>0.8</v>
      </c>
      <c r="H286" s="37" t="s">
        <v>193</v>
      </c>
      <c r="I286" s="37"/>
    </row>
    <row r="287" spans="1:9" x14ac:dyDescent="0.35">
      <c r="A287" s="75">
        <v>33328</v>
      </c>
      <c r="B287" s="79" t="s">
        <v>278</v>
      </c>
      <c r="C287" s="38">
        <v>15123</v>
      </c>
      <c r="D287" s="79" t="s">
        <v>404</v>
      </c>
      <c r="E287" s="36">
        <v>1</v>
      </c>
      <c r="F287" s="39">
        <v>8.98</v>
      </c>
      <c r="G287" s="39">
        <v>10.115</v>
      </c>
      <c r="H287" s="37" t="s">
        <v>193</v>
      </c>
      <c r="I287" s="37"/>
    </row>
    <row r="288" spans="1:9" x14ac:dyDescent="0.35">
      <c r="A288" s="75">
        <v>33329</v>
      </c>
      <c r="B288" s="79" t="s">
        <v>278</v>
      </c>
      <c r="C288" s="38">
        <v>15123</v>
      </c>
      <c r="D288" s="79" t="s">
        <v>404</v>
      </c>
      <c r="E288" s="36">
        <v>1</v>
      </c>
      <c r="F288" s="39">
        <v>15.898</v>
      </c>
      <c r="G288" s="39">
        <v>16.753</v>
      </c>
      <c r="H288" s="37" t="s">
        <v>193</v>
      </c>
      <c r="I288" s="37"/>
    </row>
    <row r="289" spans="1:9" x14ac:dyDescent="0.35">
      <c r="A289" s="75">
        <v>33404</v>
      </c>
      <c r="B289" s="79" t="s">
        <v>278</v>
      </c>
      <c r="C289" s="38">
        <v>15123</v>
      </c>
      <c r="D289" s="79" t="s">
        <v>404</v>
      </c>
      <c r="E289" s="36">
        <v>1</v>
      </c>
      <c r="F289" s="39">
        <v>16.890999999999998</v>
      </c>
      <c r="G289" s="39">
        <v>17.96</v>
      </c>
      <c r="H289" s="37" t="s">
        <v>193</v>
      </c>
      <c r="I289" s="37"/>
    </row>
    <row r="290" spans="1:9" x14ac:dyDescent="0.35">
      <c r="A290" s="75">
        <v>33255</v>
      </c>
      <c r="B290" s="79" t="s">
        <v>278</v>
      </c>
      <c r="C290" s="38">
        <v>15124</v>
      </c>
      <c r="D290" s="79" t="s">
        <v>405</v>
      </c>
      <c r="E290" s="36">
        <v>1</v>
      </c>
      <c r="F290" s="39">
        <v>3.7189999999999999</v>
      </c>
      <c r="G290" s="39">
        <v>3.8359999999999999</v>
      </c>
      <c r="H290" s="37" t="s">
        <v>193</v>
      </c>
      <c r="I290" s="37"/>
    </row>
    <row r="291" spans="1:9" x14ac:dyDescent="0.35">
      <c r="A291" s="75">
        <v>33221</v>
      </c>
      <c r="B291" s="79" t="s">
        <v>278</v>
      </c>
      <c r="C291" s="38">
        <v>15124</v>
      </c>
      <c r="D291" s="79" t="s">
        <v>405</v>
      </c>
      <c r="E291" s="36">
        <v>1</v>
      </c>
      <c r="F291" s="39">
        <v>3.8359999999999999</v>
      </c>
      <c r="G291" s="39">
        <v>10.686</v>
      </c>
      <c r="H291" s="37" t="s">
        <v>193</v>
      </c>
      <c r="I291" s="37"/>
    </row>
    <row r="292" spans="1:9" x14ac:dyDescent="0.35">
      <c r="A292" s="75">
        <v>33217</v>
      </c>
      <c r="B292" s="79" t="s">
        <v>278</v>
      </c>
      <c r="C292" s="38">
        <v>15124</v>
      </c>
      <c r="D292" s="79" t="s">
        <v>405</v>
      </c>
      <c r="E292" s="36">
        <v>1</v>
      </c>
      <c r="F292" s="39">
        <v>37.387</v>
      </c>
      <c r="G292" s="39">
        <v>37.536000000000001</v>
      </c>
      <c r="H292" s="37" t="s">
        <v>193</v>
      </c>
      <c r="I292" s="37"/>
    </row>
    <row r="293" spans="1:9" x14ac:dyDescent="0.35">
      <c r="A293" s="75">
        <v>33265</v>
      </c>
      <c r="B293" s="79" t="s">
        <v>278</v>
      </c>
      <c r="C293" s="38">
        <v>15124</v>
      </c>
      <c r="D293" s="79" t="s">
        <v>405</v>
      </c>
      <c r="E293" s="36">
        <v>1</v>
      </c>
      <c r="F293" s="39">
        <v>37.536000000000001</v>
      </c>
      <c r="G293" s="39">
        <v>41.365000000000002</v>
      </c>
      <c r="H293" s="37" t="s">
        <v>193</v>
      </c>
      <c r="I293" s="37"/>
    </row>
    <row r="294" spans="1:9" x14ac:dyDescent="0.35">
      <c r="A294" s="75">
        <v>33434</v>
      </c>
      <c r="B294" s="79" t="s">
        <v>278</v>
      </c>
      <c r="C294" s="38">
        <v>15127</v>
      </c>
      <c r="D294" s="79" t="s">
        <v>406</v>
      </c>
      <c r="E294" s="36">
        <v>1</v>
      </c>
      <c r="F294" s="39">
        <v>18.594000000000001</v>
      </c>
      <c r="G294" s="39">
        <v>23.114000000000001</v>
      </c>
      <c r="H294" s="37" t="s">
        <v>193</v>
      </c>
      <c r="I294" s="37"/>
    </row>
    <row r="295" spans="1:9" x14ac:dyDescent="0.35">
      <c r="A295" s="75">
        <v>33307</v>
      </c>
      <c r="B295" s="79" t="s">
        <v>278</v>
      </c>
      <c r="C295" s="38">
        <v>15128</v>
      </c>
      <c r="D295" s="79" t="s">
        <v>407</v>
      </c>
      <c r="E295" s="36">
        <v>1</v>
      </c>
      <c r="F295" s="39">
        <v>3.6</v>
      </c>
      <c r="G295" s="39">
        <v>10.435</v>
      </c>
      <c r="H295" s="37" t="s">
        <v>193</v>
      </c>
      <c r="I295" s="37"/>
    </row>
    <row r="296" spans="1:9" x14ac:dyDescent="0.35">
      <c r="A296" s="75">
        <v>33347</v>
      </c>
      <c r="B296" s="79" t="s">
        <v>278</v>
      </c>
      <c r="C296" s="38">
        <v>15129</v>
      </c>
      <c r="D296" s="79" t="s">
        <v>408</v>
      </c>
      <c r="E296" s="36">
        <v>1</v>
      </c>
      <c r="F296" s="39">
        <v>4.5170000000000003</v>
      </c>
      <c r="G296" s="39">
        <v>5.3</v>
      </c>
      <c r="H296" s="37" t="s">
        <v>193</v>
      </c>
      <c r="I296" s="37"/>
    </row>
    <row r="297" spans="1:9" x14ac:dyDescent="0.35">
      <c r="A297" s="75">
        <v>33540</v>
      </c>
      <c r="B297" s="79" t="s">
        <v>278</v>
      </c>
      <c r="C297" s="38">
        <v>15160</v>
      </c>
      <c r="D297" s="79" t="s">
        <v>409</v>
      </c>
      <c r="E297" s="36">
        <v>1</v>
      </c>
      <c r="F297" s="39">
        <v>0</v>
      </c>
      <c r="G297" s="39">
        <v>8.7680000000000007</v>
      </c>
      <c r="H297" s="37" t="s">
        <v>193</v>
      </c>
      <c r="I297" s="37"/>
    </row>
    <row r="298" spans="1:9" x14ac:dyDescent="0.35">
      <c r="A298" s="75">
        <v>33300</v>
      </c>
      <c r="B298" s="79" t="s">
        <v>278</v>
      </c>
      <c r="C298" s="38">
        <v>15165</v>
      </c>
      <c r="D298" s="79" t="s">
        <v>410</v>
      </c>
      <c r="E298" s="36">
        <v>1</v>
      </c>
      <c r="F298" s="39">
        <v>0</v>
      </c>
      <c r="G298" s="39">
        <v>3.01</v>
      </c>
      <c r="H298" s="37" t="s">
        <v>193</v>
      </c>
      <c r="I298" s="37"/>
    </row>
    <row r="299" spans="1:9" x14ac:dyDescent="0.35">
      <c r="A299" s="75">
        <v>33239</v>
      </c>
      <c r="B299" s="79" t="s">
        <v>278</v>
      </c>
      <c r="C299" s="38">
        <v>15170</v>
      </c>
      <c r="D299" s="79" t="s">
        <v>411</v>
      </c>
      <c r="E299" s="36">
        <v>1</v>
      </c>
      <c r="F299" s="39">
        <v>0</v>
      </c>
      <c r="G299" s="39">
        <v>1.1419999999999999</v>
      </c>
      <c r="H299" s="37" t="s">
        <v>193</v>
      </c>
      <c r="I299" s="37"/>
    </row>
    <row r="300" spans="1:9" x14ac:dyDescent="0.35">
      <c r="A300" s="75">
        <v>33405</v>
      </c>
      <c r="B300" s="79" t="s">
        <v>278</v>
      </c>
      <c r="C300" s="38">
        <v>15171</v>
      </c>
      <c r="D300" s="79" t="s">
        <v>412</v>
      </c>
      <c r="E300" s="36">
        <v>1</v>
      </c>
      <c r="F300" s="39">
        <v>13.583</v>
      </c>
      <c r="G300" s="39">
        <v>15.051</v>
      </c>
      <c r="H300" s="37" t="s">
        <v>193</v>
      </c>
      <c r="I300" s="37"/>
    </row>
    <row r="301" spans="1:9" x14ac:dyDescent="0.35">
      <c r="A301" s="75">
        <v>33383</v>
      </c>
      <c r="B301" s="79" t="s">
        <v>278</v>
      </c>
      <c r="C301" s="38">
        <v>15176</v>
      </c>
      <c r="D301" s="79" t="s">
        <v>413</v>
      </c>
      <c r="E301" s="36">
        <v>1</v>
      </c>
      <c r="F301" s="39">
        <v>0.30499999999999999</v>
      </c>
      <c r="G301" s="39">
        <v>1.37</v>
      </c>
      <c r="H301" s="37" t="s">
        <v>193</v>
      </c>
      <c r="I301" s="37"/>
    </row>
    <row r="302" spans="1:9" x14ac:dyDescent="0.35">
      <c r="A302" s="75">
        <v>33458</v>
      </c>
      <c r="B302" s="79" t="s">
        <v>278</v>
      </c>
      <c r="C302" s="38">
        <v>16150</v>
      </c>
      <c r="D302" s="79" t="s">
        <v>414</v>
      </c>
      <c r="E302" s="36">
        <v>1</v>
      </c>
      <c r="F302" s="39">
        <v>11.488</v>
      </c>
      <c r="G302" s="39">
        <v>21.47</v>
      </c>
      <c r="H302" s="37" t="s">
        <v>193</v>
      </c>
      <c r="I302" s="37"/>
    </row>
    <row r="303" spans="1:9" x14ac:dyDescent="0.35">
      <c r="A303" s="75">
        <v>33384</v>
      </c>
      <c r="B303" s="79" t="s">
        <v>278</v>
      </c>
      <c r="C303" s="38">
        <v>16180</v>
      </c>
      <c r="D303" s="79" t="s">
        <v>415</v>
      </c>
      <c r="E303" s="36">
        <v>1</v>
      </c>
      <c r="F303" s="39">
        <v>12.141</v>
      </c>
      <c r="G303" s="39">
        <v>13.765000000000001</v>
      </c>
      <c r="H303" s="37" t="s">
        <v>193</v>
      </c>
      <c r="I303" s="37"/>
    </row>
    <row r="304" spans="1:9" x14ac:dyDescent="0.35">
      <c r="A304" s="75">
        <v>33313</v>
      </c>
      <c r="B304" s="79" t="s">
        <v>278</v>
      </c>
      <c r="C304" s="38">
        <v>16191</v>
      </c>
      <c r="D304" s="79" t="s">
        <v>416</v>
      </c>
      <c r="E304" s="36">
        <v>1</v>
      </c>
      <c r="F304" s="39">
        <v>0</v>
      </c>
      <c r="G304" s="39">
        <v>10.888</v>
      </c>
      <c r="H304" s="37" t="s">
        <v>193</v>
      </c>
      <c r="I304" s="37"/>
    </row>
    <row r="305" spans="1:9" x14ac:dyDescent="0.35">
      <c r="A305" s="75">
        <v>33400</v>
      </c>
      <c r="B305" s="79" t="s">
        <v>278</v>
      </c>
      <c r="C305" s="38">
        <v>17102</v>
      </c>
      <c r="D305" s="79" t="s">
        <v>417</v>
      </c>
      <c r="E305" s="36">
        <v>1</v>
      </c>
      <c r="F305" s="39">
        <v>4.0060000000000002</v>
      </c>
      <c r="G305" s="39">
        <v>10</v>
      </c>
      <c r="H305" s="37" t="s">
        <v>193</v>
      </c>
      <c r="I305" s="37"/>
    </row>
    <row r="306" spans="1:9" x14ac:dyDescent="0.35">
      <c r="A306" s="75">
        <v>33450</v>
      </c>
      <c r="B306" s="79" t="s">
        <v>278</v>
      </c>
      <c r="C306" s="38">
        <v>17104</v>
      </c>
      <c r="D306" s="79" t="s">
        <v>418</v>
      </c>
      <c r="E306" s="36">
        <v>1</v>
      </c>
      <c r="F306" s="39">
        <v>3.5030000000000001</v>
      </c>
      <c r="G306" s="39">
        <v>7</v>
      </c>
      <c r="H306" s="37" t="s">
        <v>193</v>
      </c>
      <c r="I306" s="37"/>
    </row>
    <row r="307" spans="1:9" x14ac:dyDescent="0.35">
      <c r="A307" s="75">
        <v>33496</v>
      </c>
      <c r="B307" s="79" t="s">
        <v>278</v>
      </c>
      <c r="C307" s="38">
        <v>17105</v>
      </c>
      <c r="D307" s="79" t="s">
        <v>419</v>
      </c>
      <c r="E307" s="36">
        <v>1</v>
      </c>
      <c r="F307" s="39">
        <v>3.7999999999999999E-2</v>
      </c>
      <c r="G307" s="39">
        <v>3.988</v>
      </c>
      <c r="H307" s="37" t="s">
        <v>193</v>
      </c>
      <c r="I307" s="37"/>
    </row>
    <row r="308" spans="1:9" x14ac:dyDescent="0.35">
      <c r="A308" s="75">
        <v>33428</v>
      </c>
      <c r="B308" s="79" t="s">
        <v>278</v>
      </c>
      <c r="C308" s="38">
        <v>17115</v>
      </c>
      <c r="D308" s="79" t="s">
        <v>420</v>
      </c>
      <c r="E308" s="36">
        <v>1</v>
      </c>
      <c r="F308" s="39">
        <v>0.13800000000000001</v>
      </c>
      <c r="G308" s="39">
        <v>5.09</v>
      </c>
      <c r="H308" s="37" t="s">
        <v>193</v>
      </c>
      <c r="I308" s="37"/>
    </row>
    <row r="309" spans="1:9" x14ac:dyDescent="0.35">
      <c r="A309" s="75">
        <v>33357</v>
      </c>
      <c r="B309" s="79" t="s">
        <v>278</v>
      </c>
      <c r="C309" s="38">
        <v>17116</v>
      </c>
      <c r="D309" s="79" t="s">
        <v>421</v>
      </c>
      <c r="E309" s="36">
        <v>1</v>
      </c>
      <c r="F309" s="39">
        <v>0</v>
      </c>
      <c r="G309" s="39">
        <v>2.0059999999999998</v>
      </c>
      <c r="H309" s="37" t="s">
        <v>193</v>
      </c>
      <c r="I309" s="37"/>
    </row>
    <row r="310" spans="1:9" x14ac:dyDescent="0.35">
      <c r="A310" s="75">
        <v>33406</v>
      </c>
      <c r="B310" s="79" t="s">
        <v>278</v>
      </c>
      <c r="C310" s="38">
        <v>17121</v>
      </c>
      <c r="D310" s="79" t="s">
        <v>422</v>
      </c>
      <c r="E310" s="36">
        <v>1</v>
      </c>
      <c r="F310" s="39">
        <v>0</v>
      </c>
      <c r="G310" s="39">
        <v>0.36599999999999999</v>
      </c>
      <c r="H310" s="37" t="s">
        <v>193</v>
      </c>
      <c r="I310" s="37"/>
    </row>
    <row r="311" spans="1:9" x14ac:dyDescent="0.35">
      <c r="A311" s="75">
        <v>33291</v>
      </c>
      <c r="B311" s="79" t="s">
        <v>278</v>
      </c>
      <c r="C311" s="38">
        <v>17121</v>
      </c>
      <c r="D311" s="79" t="s">
        <v>422</v>
      </c>
      <c r="E311" s="36">
        <v>1</v>
      </c>
      <c r="F311" s="39">
        <v>3.923</v>
      </c>
      <c r="G311" s="39">
        <v>5.93</v>
      </c>
      <c r="H311" s="37" t="s">
        <v>193</v>
      </c>
      <c r="I311" s="37"/>
    </row>
    <row r="312" spans="1:9" x14ac:dyDescent="0.35">
      <c r="A312" s="75">
        <v>33229</v>
      </c>
      <c r="B312" s="79" t="s">
        <v>278</v>
      </c>
      <c r="C312" s="38">
        <v>17141</v>
      </c>
      <c r="D312" s="79" t="s">
        <v>423</v>
      </c>
      <c r="E312" s="36">
        <v>1</v>
      </c>
      <c r="F312" s="39">
        <v>0</v>
      </c>
      <c r="G312" s="39">
        <v>0.15</v>
      </c>
      <c r="H312" s="37" t="s">
        <v>193</v>
      </c>
      <c r="I312" s="37"/>
    </row>
    <row r="313" spans="1:9" x14ac:dyDescent="0.35">
      <c r="A313" s="75">
        <v>33445</v>
      </c>
      <c r="B313" s="79" t="s">
        <v>278</v>
      </c>
      <c r="C313" s="38">
        <v>17141</v>
      </c>
      <c r="D313" s="79" t="s">
        <v>423</v>
      </c>
      <c r="E313" s="36">
        <v>1</v>
      </c>
      <c r="F313" s="39">
        <v>14.593</v>
      </c>
      <c r="G313" s="39">
        <v>15.773999999999999</v>
      </c>
      <c r="H313" s="37" t="s">
        <v>193</v>
      </c>
      <c r="I313" s="37"/>
    </row>
    <row r="314" spans="1:9" x14ac:dyDescent="0.35">
      <c r="A314" s="75">
        <v>33212</v>
      </c>
      <c r="B314" s="79" t="s">
        <v>278</v>
      </c>
      <c r="C314" s="38">
        <v>17142</v>
      </c>
      <c r="D314" s="79" t="s">
        <v>424</v>
      </c>
      <c r="E314" s="36">
        <v>1</v>
      </c>
      <c r="F314" s="39">
        <v>0</v>
      </c>
      <c r="G314" s="39">
        <v>0.89200000000000002</v>
      </c>
      <c r="H314" s="37" t="s">
        <v>193</v>
      </c>
      <c r="I314" s="37"/>
    </row>
    <row r="315" spans="1:9" x14ac:dyDescent="0.35">
      <c r="A315" s="75">
        <v>33224</v>
      </c>
      <c r="B315" s="79" t="s">
        <v>278</v>
      </c>
      <c r="C315" s="38">
        <v>17142</v>
      </c>
      <c r="D315" s="79" t="s">
        <v>424</v>
      </c>
      <c r="E315" s="36">
        <v>1</v>
      </c>
      <c r="F315" s="39">
        <v>0.89200000000000002</v>
      </c>
      <c r="G315" s="39">
        <v>3.7</v>
      </c>
      <c r="H315" s="37" t="s">
        <v>193</v>
      </c>
      <c r="I315" s="37"/>
    </row>
    <row r="316" spans="1:9" x14ac:dyDescent="0.35">
      <c r="A316" s="75">
        <v>33451</v>
      </c>
      <c r="B316" s="79" t="s">
        <v>278</v>
      </c>
      <c r="C316" s="38">
        <v>17147</v>
      </c>
      <c r="D316" s="79" t="s">
        <v>425</v>
      </c>
      <c r="E316" s="36">
        <v>1</v>
      </c>
      <c r="F316" s="39">
        <v>0</v>
      </c>
      <c r="G316" s="39">
        <v>4.218</v>
      </c>
      <c r="H316" s="37" t="s">
        <v>193</v>
      </c>
      <c r="I316" s="37"/>
    </row>
    <row r="317" spans="1:9" x14ac:dyDescent="0.35">
      <c r="A317" s="75">
        <v>33231</v>
      </c>
      <c r="B317" s="79" t="s">
        <v>278</v>
      </c>
      <c r="C317" s="38">
        <v>17149</v>
      </c>
      <c r="D317" s="79" t="s">
        <v>426</v>
      </c>
      <c r="E317" s="36">
        <v>1</v>
      </c>
      <c r="F317" s="39">
        <v>0.64</v>
      </c>
      <c r="G317" s="39">
        <v>4.2380000000000004</v>
      </c>
      <c r="H317" s="37" t="s">
        <v>193</v>
      </c>
      <c r="I317" s="37"/>
    </row>
    <row r="318" spans="1:9" x14ac:dyDescent="0.35">
      <c r="A318" s="75">
        <v>33393</v>
      </c>
      <c r="B318" s="79" t="s">
        <v>278</v>
      </c>
      <c r="C318" s="38">
        <v>17154</v>
      </c>
      <c r="D318" s="79" t="s">
        <v>427</v>
      </c>
      <c r="E318" s="36">
        <v>1</v>
      </c>
      <c r="F318" s="39">
        <v>0</v>
      </c>
      <c r="G318" s="39">
        <v>5.1509999999999998</v>
      </c>
      <c r="H318" s="37" t="s">
        <v>193</v>
      </c>
      <c r="I318" s="37"/>
    </row>
    <row r="319" spans="1:9" x14ac:dyDescent="0.35">
      <c r="A319" s="75">
        <v>33401</v>
      </c>
      <c r="B319" s="79" t="s">
        <v>278</v>
      </c>
      <c r="C319" s="38">
        <v>17154</v>
      </c>
      <c r="D319" s="79" t="s">
        <v>427</v>
      </c>
      <c r="E319" s="36">
        <v>1</v>
      </c>
      <c r="F319" s="39">
        <v>7.2160000000000002</v>
      </c>
      <c r="G319" s="39">
        <v>9.1539999999999999</v>
      </c>
      <c r="H319" s="37" t="s">
        <v>193</v>
      </c>
      <c r="I319" s="37"/>
    </row>
    <row r="320" spans="1:9" x14ac:dyDescent="0.35">
      <c r="A320" s="75">
        <v>33375</v>
      </c>
      <c r="B320" s="79" t="s">
        <v>278</v>
      </c>
      <c r="C320" s="38">
        <v>17162</v>
      </c>
      <c r="D320" s="79" t="s">
        <v>428</v>
      </c>
      <c r="E320" s="36">
        <v>1</v>
      </c>
      <c r="F320" s="39">
        <v>0</v>
      </c>
      <c r="G320" s="39">
        <v>0.33700000000000002</v>
      </c>
      <c r="H320" s="37" t="s">
        <v>193</v>
      </c>
      <c r="I320" s="37"/>
    </row>
    <row r="321" spans="1:9" x14ac:dyDescent="0.35">
      <c r="A321" s="75">
        <v>33369</v>
      </c>
      <c r="B321" s="79" t="s">
        <v>278</v>
      </c>
      <c r="C321" s="38">
        <v>17163</v>
      </c>
      <c r="D321" s="79" t="s">
        <v>429</v>
      </c>
      <c r="E321" s="36">
        <v>1</v>
      </c>
      <c r="F321" s="39">
        <v>1</v>
      </c>
      <c r="G321" s="39">
        <v>6.2560000000000002</v>
      </c>
      <c r="H321" s="37" t="s">
        <v>193</v>
      </c>
      <c r="I321" s="37"/>
    </row>
    <row r="322" spans="1:9" x14ac:dyDescent="0.35">
      <c r="A322" s="75">
        <v>33436</v>
      </c>
      <c r="B322" s="79" t="s">
        <v>278</v>
      </c>
      <c r="C322" s="38">
        <v>17166</v>
      </c>
      <c r="D322" s="79" t="s">
        <v>430</v>
      </c>
      <c r="E322" s="36">
        <v>1</v>
      </c>
      <c r="F322" s="39">
        <v>6.258</v>
      </c>
      <c r="G322" s="39">
        <v>8.7829999999999995</v>
      </c>
      <c r="H322" s="37" t="s">
        <v>193</v>
      </c>
      <c r="I322" s="37"/>
    </row>
    <row r="323" spans="1:9" x14ac:dyDescent="0.35">
      <c r="A323" s="75">
        <v>33370</v>
      </c>
      <c r="B323" s="79" t="s">
        <v>278</v>
      </c>
      <c r="C323" s="38">
        <v>17169</v>
      </c>
      <c r="D323" s="79" t="s">
        <v>431</v>
      </c>
      <c r="E323" s="36">
        <v>1</v>
      </c>
      <c r="F323" s="39">
        <v>0</v>
      </c>
      <c r="G323" s="39">
        <v>2.5950000000000002</v>
      </c>
      <c r="H323" s="37" t="s">
        <v>193</v>
      </c>
      <c r="I323" s="37"/>
    </row>
    <row r="324" spans="1:9" x14ac:dyDescent="0.35">
      <c r="A324" s="75">
        <v>33407</v>
      </c>
      <c r="B324" s="79" t="s">
        <v>278</v>
      </c>
      <c r="C324" s="38">
        <v>17170</v>
      </c>
      <c r="D324" s="79" t="s">
        <v>432</v>
      </c>
      <c r="E324" s="36">
        <v>1</v>
      </c>
      <c r="F324" s="39">
        <v>17.105</v>
      </c>
      <c r="G324" s="39">
        <v>17.420000000000002</v>
      </c>
      <c r="H324" s="37" t="s">
        <v>193</v>
      </c>
      <c r="I324" s="37"/>
    </row>
    <row r="325" spans="1:9" x14ac:dyDescent="0.35">
      <c r="A325" s="75">
        <v>33376</v>
      </c>
      <c r="B325" s="79" t="s">
        <v>278</v>
      </c>
      <c r="C325" s="38">
        <v>17177</v>
      </c>
      <c r="D325" s="79" t="s">
        <v>433</v>
      </c>
      <c r="E325" s="36">
        <v>1</v>
      </c>
      <c r="F325" s="39">
        <v>22.097999999999999</v>
      </c>
      <c r="G325" s="39">
        <v>27.012</v>
      </c>
      <c r="H325" s="37" t="s">
        <v>193</v>
      </c>
      <c r="I325" s="37"/>
    </row>
    <row r="326" spans="1:9" x14ac:dyDescent="0.35">
      <c r="A326" s="75">
        <v>33394</v>
      </c>
      <c r="B326" s="79" t="s">
        <v>278</v>
      </c>
      <c r="C326" s="38">
        <v>17188</v>
      </c>
      <c r="D326" s="79" t="s">
        <v>434</v>
      </c>
      <c r="E326" s="36">
        <v>1</v>
      </c>
      <c r="F326" s="39">
        <v>0</v>
      </c>
      <c r="G326" s="39">
        <v>3.2730000000000001</v>
      </c>
      <c r="H326" s="37" t="s">
        <v>193</v>
      </c>
      <c r="I326" s="37"/>
    </row>
    <row r="327" spans="1:9" x14ac:dyDescent="0.35">
      <c r="A327" s="75">
        <v>33299</v>
      </c>
      <c r="B327" s="79" t="s">
        <v>278</v>
      </c>
      <c r="C327" s="38">
        <v>17191</v>
      </c>
      <c r="D327" s="79" t="s">
        <v>435</v>
      </c>
      <c r="E327" s="36">
        <v>1</v>
      </c>
      <c r="F327" s="39">
        <v>11.948</v>
      </c>
      <c r="G327" s="39">
        <v>15.515000000000001</v>
      </c>
      <c r="H327" s="37" t="s">
        <v>193</v>
      </c>
      <c r="I327" s="37"/>
    </row>
    <row r="328" spans="1:9" x14ac:dyDescent="0.35">
      <c r="A328" s="75">
        <v>33298</v>
      </c>
      <c r="B328" s="79" t="s">
        <v>278</v>
      </c>
      <c r="C328" s="38">
        <v>17192</v>
      </c>
      <c r="D328" s="79" t="s">
        <v>436</v>
      </c>
      <c r="E328" s="36">
        <v>1</v>
      </c>
      <c r="F328" s="39">
        <v>0</v>
      </c>
      <c r="G328" s="39">
        <v>3.0030000000000001</v>
      </c>
      <c r="H328" s="37" t="s">
        <v>193</v>
      </c>
      <c r="I328" s="37"/>
    </row>
    <row r="329" spans="1:9" x14ac:dyDescent="0.35">
      <c r="A329" s="75">
        <v>33366</v>
      </c>
      <c r="B329" s="79" t="s">
        <v>278</v>
      </c>
      <c r="C329" s="38">
        <v>17192</v>
      </c>
      <c r="D329" s="79" t="s">
        <v>436</v>
      </c>
      <c r="E329" s="36">
        <v>1</v>
      </c>
      <c r="F329" s="39">
        <v>3.91</v>
      </c>
      <c r="G329" s="39">
        <v>16.895</v>
      </c>
      <c r="H329" s="37" t="s">
        <v>193</v>
      </c>
      <c r="I329" s="37"/>
    </row>
    <row r="330" spans="1:9" x14ac:dyDescent="0.35">
      <c r="A330" s="75">
        <v>33413</v>
      </c>
      <c r="B330" s="79" t="s">
        <v>278</v>
      </c>
      <c r="C330" s="38">
        <v>17193</v>
      </c>
      <c r="D330" s="79" t="s">
        <v>437</v>
      </c>
      <c r="E330" s="36">
        <v>1</v>
      </c>
      <c r="F330" s="39">
        <v>0</v>
      </c>
      <c r="G330" s="39">
        <v>1.5580000000000001</v>
      </c>
      <c r="H330" s="37" t="s">
        <v>193</v>
      </c>
      <c r="I330" s="37"/>
    </row>
    <row r="331" spans="1:9" x14ac:dyDescent="0.35">
      <c r="A331" s="75">
        <v>33381</v>
      </c>
      <c r="B331" s="79" t="s">
        <v>278</v>
      </c>
      <c r="C331" s="38">
        <v>17210</v>
      </c>
      <c r="D331" s="79" t="s">
        <v>438</v>
      </c>
      <c r="E331" s="36">
        <v>1</v>
      </c>
      <c r="F331" s="39">
        <v>0</v>
      </c>
      <c r="G331" s="39">
        <v>11.742000000000001</v>
      </c>
      <c r="H331" s="37" t="s">
        <v>193</v>
      </c>
      <c r="I331" s="37"/>
    </row>
    <row r="332" spans="1:9" x14ac:dyDescent="0.35">
      <c r="A332" s="75">
        <v>33232</v>
      </c>
      <c r="B332" s="79" t="s">
        <v>278</v>
      </c>
      <c r="C332" s="38">
        <v>18113</v>
      </c>
      <c r="D332" s="79" t="s">
        <v>439</v>
      </c>
      <c r="E332" s="36">
        <v>1</v>
      </c>
      <c r="F332" s="39">
        <v>0</v>
      </c>
      <c r="G332" s="39">
        <v>2.093</v>
      </c>
      <c r="H332" s="37" t="s">
        <v>193</v>
      </c>
      <c r="I332" s="37"/>
    </row>
    <row r="333" spans="1:9" x14ac:dyDescent="0.35">
      <c r="A333" s="75">
        <v>33509</v>
      </c>
      <c r="B333" s="79" t="s">
        <v>278</v>
      </c>
      <c r="C333" s="38">
        <v>18118</v>
      </c>
      <c r="D333" s="79" t="s">
        <v>440</v>
      </c>
      <c r="E333" s="36">
        <v>1</v>
      </c>
      <c r="F333" s="39">
        <v>3.56</v>
      </c>
      <c r="G333" s="39">
        <v>8.9359999999999999</v>
      </c>
      <c r="H333" s="37" t="s">
        <v>193</v>
      </c>
      <c r="I333" s="37"/>
    </row>
    <row r="334" spans="1:9" x14ac:dyDescent="0.35">
      <c r="A334" s="75">
        <v>33497</v>
      </c>
      <c r="B334" s="79" t="s">
        <v>278</v>
      </c>
      <c r="C334" s="38">
        <v>18150</v>
      </c>
      <c r="D334" s="79" t="s">
        <v>441</v>
      </c>
      <c r="E334" s="36">
        <v>1</v>
      </c>
      <c r="F334" s="39">
        <v>0</v>
      </c>
      <c r="G334" s="39">
        <v>3.5</v>
      </c>
      <c r="H334" s="37" t="s">
        <v>193</v>
      </c>
      <c r="I334" s="37"/>
    </row>
    <row r="335" spans="1:9" x14ac:dyDescent="0.35">
      <c r="A335" s="75">
        <v>33280</v>
      </c>
      <c r="B335" s="79" t="s">
        <v>278</v>
      </c>
      <c r="C335" s="38">
        <v>18157</v>
      </c>
      <c r="D335" s="79" t="s">
        <v>442</v>
      </c>
      <c r="E335" s="36">
        <v>1</v>
      </c>
      <c r="F335" s="39">
        <v>2.0179999999999998</v>
      </c>
      <c r="G335" s="39">
        <v>9.8260000000000005</v>
      </c>
      <c r="H335" s="37" t="s">
        <v>193</v>
      </c>
      <c r="I335" s="37"/>
    </row>
    <row r="336" spans="1:9" x14ac:dyDescent="0.35">
      <c r="A336" s="75">
        <v>33323</v>
      </c>
      <c r="B336" s="79" t="s">
        <v>278</v>
      </c>
      <c r="C336" s="38">
        <v>18167</v>
      </c>
      <c r="D336" s="79" t="s">
        <v>443</v>
      </c>
      <c r="E336" s="36">
        <v>1</v>
      </c>
      <c r="F336" s="39">
        <v>5.7690000000000001</v>
      </c>
      <c r="G336" s="39">
        <v>10.778</v>
      </c>
      <c r="H336" s="37" t="s">
        <v>193</v>
      </c>
      <c r="I336" s="37"/>
    </row>
    <row r="337" spans="1:9" x14ac:dyDescent="0.35">
      <c r="A337" s="75">
        <v>33506</v>
      </c>
      <c r="B337" s="79" t="s">
        <v>278</v>
      </c>
      <c r="C337" s="38">
        <v>18175</v>
      </c>
      <c r="D337" s="79" t="s">
        <v>444</v>
      </c>
      <c r="E337" s="36">
        <v>1</v>
      </c>
      <c r="F337" s="39">
        <v>1.536</v>
      </c>
      <c r="G337" s="39">
        <v>4.4459999999999997</v>
      </c>
      <c r="H337" s="37" t="s">
        <v>193</v>
      </c>
      <c r="I337" s="37"/>
    </row>
    <row r="338" spans="1:9" x14ac:dyDescent="0.35">
      <c r="A338" s="75">
        <v>33234</v>
      </c>
      <c r="B338" s="79" t="s">
        <v>278</v>
      </c>
      <c r="C338" s="38">
        <v>18181</v>
      </c>
      <c r="D338" s="79" t="s">
        <v>445</v>
      </c>
      <c r="E338" s="36">
        <v>1</v>
      </c>
      <c r="F338" s="39">
        <v>0</v>
      </c>
      <c r="G338" s="39">
        <v>12.007999999999999</v>
      </c>
      <c r="H338" s="37" t="s">
        <v>193</v>
      </c>
      <c r="I338" s="37"/>
    </row>
    <row r="339" spans="1:9" x14ac:dyDescent="0.35">
      <c r="A339" s="75">
        <v>33277</v>
      </c>
      <c r="B339" s="79" t="s">
        <v>278</v>
      </c>
      <c r="C339" s="38">
        <v>18187</v>
      </c>
      <c r="D339" s="79" t="s">
        <v>446</v>
      </c>
      <c r="E339" s="36">
        <v>1</v>
      </c>
      <c r="F339" s="39">
        <v>0</v>
      </c>
      <c r="G339" s="39">
        <v>3.8069999999999999</v>
      </c>
      <c r="H339" s="37" t="s">
        <v>193</v>
      </c>
      <c r="I339" s="37"/>
    </row>
    <row r="340" spans="1:9" x14ac:dyDescent="0.35">
      <c r="A340" s="75">
        <v>33286</v>
      </c>
      <c r="B340" s="79" t="s">
        <v>278</v>
      </c>
      <c r="C340" s="38">
        <v>18234</v>
      </c>
      <c r="D340" s="79" t="s">
        <v>447</v>
      </c>
      <c r="E340" s="36">
        <v>1</v>
      </c>
      <c r="F340" s="39">
        <v>0</v>
      </c>
      <c r="G340" s="39">
        <v>1.421</v>
      </c>
      <c r="H340" s="37" t="s">
        <v>193</v>
      </c>
      <c r="I340" s="37"/>
    </row>
    <row r="341" spans="1:9" x14ac:dyDescent="0.35">
      <c r="A341" s="75">
        <v>33251</v>
      </c>
      <c r="B341" s="79" t="s">
        <v>278</v>
      </c>
      <c r="C341" s="38">
        <v>18240</v>
      </c>
      <c r="D341" s="79" t="s">
        <v>448</v>
      </c>
      <c r="E341" s="36">
        <v>1</v>
      </c>
      <c r="F341" s="39">
        <v>0</v>
      </c>
      <c r="G341" s="39">
        <v>8.0030000000000001</v>
      </c>
      <c r="H341" s="37" t="s">
        <v>193</v>
      </c>
      <c r="I341" s="37"/>
    </row>
    <row r="342" spans="1:9" x14ac:dyDescent="0.35">
      <c r="A342" s="75">
        <v>33531</v>
      </c>
      <c r="B342" s="79" t="s">
        <v>278</v>
      </c>
      <c r="C342" s="38">
        <v>19101</v>
      </c>
      <c r="D342" s="79" t="s">
        <v>449</v>
      </c>
      <c r="E342" s="36">
        <v>1</v>
      </c>
      <c r="F342" s="39">
        <v>14.5</v>
      </c>
      <c r="G342" s="39">
        <v>27.74</v>
      </c>
      <c r="H342" s="37" t="s">
        <v>193</v>
      </c>
      <c r="I342" s="37"/>
    </row>
    <row r="343" spans="1:9" x14ac:dyDescent="0.35">
      <c r="A343" s="75">
        <v>33246</v>
      </c>
      <c r="B343" s="79" t="s">
        <v>278</v>
      </c>
      <c r="C343" s="38">
        <v>19105</v>
      </c>
      <c r="D343" s="79" t="s">
        <v>450</v>
      </c>
      <c r="E343" s="36">
        <v>1</v>
      </c>
      <c r="F343" s="39">
        <v>1.2589999999999999</v>
      </c>
      <c r="G343" s="39">
        <v>4.2039999999999997</v>
      </c>
      <c r="H343" s="37" t="s">
        <v>193</v>
      </c>
      <c r="I343" s="37"/>
    </row>
    <row r="344" spans="1:9" x14ac:dyDescent="0.35">
      <c r="A344" s="75">
        <v>33337</v>
      </c>
      <c r="B344" s="79" t="s">
        <v>278</v>
      </c>
      <c r="C344" s="38">
        <v>19130</v>
      </c>
      <c r="D344" s="79" t="s">
        <v>451</v>
      </c>
      <c r="E344" s="36">
        <v>1</v>
      </c>
      <c r="F344" s="39">
        <v>0</v>
      </c>
      <c r="G344" s="39">
        <v>3.448</v>
      </c>
      <c r="H344" s="37" t="s">
        <v>193</v>
      </c>
      <c r="I344" s="37"/>
    </row>
    <row r="345" spans="1:9" x14ac:dyDescent="0.35">
      <c r="A345" s="75">
        <v>33402</v>
      </c>
      <c r="B345" s="79" t="s">
        <v>278</v>
      </c>
      <c r="C345" s="38">
        <v>19131</v>
      </c>
      <c r="D345" s="79" t="s">
        <v>452</v>
      </c>
      <c r="E345" s="36">
        <v>1</v>
      </c>
      <c r="F345" s="39">
        <v>11.086</v>
      </c>
      <c r="G345" s="39">
        <v>15.913</v>
      </c>
      <c r="H345" s="37" t="s">
        <v>193</v>
      </c>
      <c r="I345" s="37"/>
    </row>
    <row r="346" spans="1:9" x14ac:dyDescent="0.35">
      <c r="A346" s="75">
        <v>33396</v>
      </c>
      <c r="B346" s="79" t="s">
        <v>278</v>
      </c>
      <c r="C346" s="38">
        <v>19137</v>
      </c>
      <c r="D346" s="79" t="s">
        <v>453</v>
      </c>
      <c r="E346" s="36">
        <v>1</v>
      </c>
      <c r="F346" s="39">
        <v>0</v>
      </c>
      <c r="G346" s="39">
        <v>0.63700000000000001</v>
      </c>
      <c r="H346" s="37" t="s">
        <v>193</v>
      </c>
      <c r="I346" s="37"/>
    </row>
    <row r="347" spans="1:9" x14ac:dyDescent="0.35">
      <c r="A347" s="75">
        <v>33362</v>
      </c>
      <c r="B347" s="79" t="s">
        <v>278</v>
      </c>
      <c r="C347" s="38">
        <v>19246</v>
      </c>
      <c r="D347" s="79" t="s">
        <v>454</v>
      </c>
      <c r="E347" s="36">
        <v>1</v>
      </c>
      <c r="F347" s="39">
        <v>24.292000000000002</v>
      </c>
      <c r="G347" s="39">
        <v>25.474</v>
      </c>
      <c r="H347" s="37" t="s">
        <v>193</v>
      </c>
      <c r="I347" s="37"/>
    </row>
    <row r="348" spans="1:9" x14ac:dyDescent="0.35">
      <c r="A348" s="75">
        <v>33389</v>
      </c>
      <c r="B348" s="79" t="s">
        <v>278</v>
      </c>
      <c r="C348" s="38">
        <v>19271</v>
      </c>
      <c r="D348" s="79" t="s">
        <v>455</v>
      </c>
      <c r="E348" s="36">
        <v>1</v>
      </c>
      <c r="F348" s="39">
        <v>5.05</v>
      </c>
      <c r="G348" s="39">
        <v>8.6609999999999996</v>
      </c>
      <c r="H348" s="37" t="s">
        <v>193</v>
      </c>
      <c r="I348" s="37"/>
    </row>
    <row r="349" spans="1:9" x14ac:dyDescent="0.35">
      <c r="A349" s="75">
        <v>33210</v>
      </c>
      <c r="B349" s="79" t="s">
        <v>278</v>
      </c>
      <c r="C349" s="38">
        <v>19277</v>
      </c>
      <c r="D349" s="79" t="s">
        <v>456</v>
      </c>
      <c r="E349" s="36">
        <v>1</v>
      </c>
      <c r="F349" s="39">
        <v>0.2</v>
      </c>
      <c r="G349" s="39">
        <v>4.5</v>
      </c>
      <c r="H349" s="37" t="s">
        <v>193</v>
      </c>
      <c r="I349" s="37"/>
    </row>
    <row r="350" spans="1:9" x14ac:dyDescent="0.35">
      <c r="A350" s="75">
        <v>33408</v>
      </c>
      <c r="B350" s="79" t="s">
        <v>278</v>
      </c>
      <c r="C350" s="38">
        <v>19301</v>
      </c>
      <c r="D350" s="79" t="s">
        <v>457</v>
      </c>
      <c r="E350" s="36">
        <v>1</v>
      </c>
      <c r="F350" s="39">
        <v>0.90800000000000003</v>
      </c>
      <c r="G350" s="39">
        <v>17.026</v>
      </c>
      <c r="H350" s="37" t="s">
        <v>193</v>
      </c>
      <c r="I350" s="37"/>
    </row>
    <row r="351" spans="1:9" x14ac:dyDescent="0.35">
      <c r="A351" s="75">
        <v>33334</v>
      </c>
      <c r="B351" s="79" t="s">
        <v>278</v>
      </c>
      <c r="C351" s="38">
        <v>19331</v>
      </c>
      <c r="D351" s="79" t="s">
        <v>458</v>
      </c>
      <c r="E351" s="36">
        <v>1</v>
      </c>
      <c r="F351" s="39">
        <v>17.280999999999999</v>
      </c>
      <c r="G351" s="39">
        <v>30.527999999999999</v>
      </c>
      <c r="H351" s="37" t="s">
        <v>193</v>
      </c>
      <c r="I351" s="37"/>
    </row>
    <row r="352" spans="1:9" x14ac:dyDescent="0.35">
      <c r="A352" s="75">
        <v>33219</v>
      </c>
      <c r="B352" s="79" t="s">
        <v>278</v>
      </c>
      <c r="C352" s="38">
        <v>19345</v>
      </c>
      <c r="D352" s="79" t="s">
        <v>459</v>
      </c>
      <c r="E352" s="36">
        <v>1</v>
      </c>
      <c r="F352" s="39">
        <v>0</v>
      </c>
      <c r="G352" s="39">
        <v>0.34799999999999998</v>
      </c>
      <c r="H352" s="37" t="s">
        <v>193</v>
      </c>
      <c r="I352" s="37"/>
    </row>
    <row r="353" spans="1:9" x14ac:dyDescent="0.35">
      <c r="A353" s="75">
        <v>33295</v>
      </c>
      <c r="B353" s="79" t="s">
        <v>278</v>
      </c>
      <c r="C353" s="38">
        <v>19348</v>
      </c>
      <c r="D353" s="79" t="s">
        <v>460</v>
      </c>
      <c r="E353" s="36">
        <v>1</v>
      </c>
      <c r="F353" s="39">
        <v>0</v>
      </c>
      <c r="G353" s="39">
        <v>1.34</v>
      </c>
      <c r="H353" s="37" t="s">
        <v>193</v>
      </c>
      <c r="I353" s="37"/>
    </row>
    <row r="354" spans="1:9" x14ac:dyDescent="0.35">
      <c r="A354" s="75">
        <v>33417</v>
      </c>
      <c r="B354" s="79" t="s">
        <v>278</v>
      </c>
      <c r="C354" s="38">
        <v>20117</v>
      </c>
      <c r="D354" s="79" t="s">
        <v>461</v>
      </c>
      <c r="E354" s="36">
        <v>1</v>
      </c>
      <c r="F354" s="39">
        <v>0.63</v>
      </c>
      <c r="G354" s="39">
        <v>4.9749999999999996</v>
      </c>
      <c r="H354" s="37" t="s">
        <v>193</v>
      </c>
      <c r="I354" s="37"/>
    </row>
    <row r="355" spans="1:9" x14ac:dyDescent="0.35">
      <c r="A355" s="75">
        <v>33452</v>
      </c>
      <c r="B355" s="79" t="s">
        <v>278</v>
      </c>
      <c r="C355" s="38">
        <v>20143</v>
      </c>
      <c r="D355" s="79" t="s">
        <v>462</v>
      </c>
      <c r="E355" s="36">
        <v>1</v>
      </c>
      <c r="F355" s="39">
        <v>0</v>
      </c>
      <c r="G355" s="39">
        <v>4.8579999999999997</v>
      </c>
      <c r="H355" s="37" t="s">
        <v>193</v>
      </c>
      <c r="I355" s="37"/>
    </row>
    <row r="356" spans="1:9" x14ac:dyDescent="0.35">
      <c r="A356" s="75">
        <v>33390</v>
      </c>
      <c r="B356" s="79" t="s">
        <v>278</v>
      </c>
      <c r="C356" s="38">
        <v>20149</v>
      </c>
      <c r="D356" s="79" t="s">
        <v>463</v>
      </c>
      <c r="E356" s="36">
        <v>1</v>
      </c>
      <c r="F356" s="39">
        <v>0</v>
      </c>
      <c r="G356" s="39">
        <v>4.9850000000000003</v>
      </c>
      <c r="H356" s="37" t="s">
        <v>193</v>
      </c>
      <c r="I356" s="37"/>
    </row>
    <row r="357" spans="1:9" x14ac:dyDescent="0.35">
      <c r="A357" s="75">
        <v>33480</v>
      </c>
      <c r="B357" s="79" t="s">
        <v>278</v>
      </c>
      <c r="C357" s="38">
        <v>20149</v>
      </c>
      <c r="D357" s="79" t="s">
        <v>463</v>
      </c>
      <c r="E357" s="36">
        <v>1</v>
      </c>
      <c r="F357" s="39">
        <v>5.7930000000000001</v>
      </c>
      <c r="G357" s="39">
        <v>5.98</v>
      </c>
      <c r="H357" s="37" t="s">
        <v>193</v>
      </c>
      <c r="I357" s="37"/>
    </row>
    <row r="358" spans="1:9" x14ac:dyDescent="0.35">
      <c r="A358" s="75">
        <v>33481</v>
      </c>
      <c r="B358" s="79" t="s">
        <v>278</v>
      </c>
      <c r="C358" s="38">
        <v>20170</v>
      </c>
      <c r="D358" s="79" t="s">
        <v>464</v>
      </c>
      <c r="E358" s="36">
        <v>1</v>
      </c>
      <c r="F358" s="39">
        <v>5.835</v>
      </c>
      <c r="G358" s="39">
        <v>6.165</v>
      </c>
      <c r="H358" s="37" t="s">
        <v>193</v>
      </c>
      <c r="I358" s="37"/>
    </row>
    <row r="359" spans="1:9" x14ac:dyDescent="0.35">
      <c r="A359" s="75">
        <v>33343</v>
      </c>
      <c r="B359" s="79" t="s">
        <v>278</v>
      </c>
      <c r="C359" s="38">
        <v>20170</v>
      </c>
      <c r="D359" s="79" t="s">
        <v>464</v>
      </c>
      <c r="E359" s="36">
        <v>1</v>
      </c>
      <c r="F359" s="39">
        <v>6.165</v>
      </c>
      <c r="G359" s="39">
        <v>7.4390000000000001</v>
      </c>
      <c r="H359" s="37" t="s">
        <v>193</v>
      </c>
      <c r="I359" s="37"/>
    </row>
    <row r="360" spans="1:9" x14ac:dyDescent="0.35">
      <c r="A360" s="75">
        <v>33459</v>
      </c>
      <c r="B360" s="79" t="s">
        <v>278</v>
      </c>
      <c r="C360" s="38">
        <v>21111</v>
      </c>
      <c r="D360" s="79" t="s">
        <v>465</v>
      </c>
      <c r="E360" s="36">
        <v>1</v>
      </c>
      <c r="F360" s="39">
        <v>7.1999999999999995E-2</v>
      </c>
      <c r="G360" s="39">
        <v>9.2509999999999994</v>
      </c>
      <c r="H360" s="37" t="s">
        <v>193</v>
      </c>
      <c r="I360" s="37"/>
    </row>
    <row r="361" spans="1:9" x14ac:dyDescent="0.35">
      <c r="A361" s="75">
        <v>33230</v>
      </c>
      <c r="B361" s="79" t="s">
        <v>278</v>
      </c>
      <c r="C361" s="38">
        <v>21133</v>
      </c>
      <c r="D361" s="79" t="s">
        <v>466</v>
      </c>
      <c r="E361" s="36">
        <v>1</v>
      </c>
      <c r="F361" s="39">
        <v>6.3079999999999998</v>
      </c>
      <c r="G361" s="39">
        <v>6.9139999999999997</v>
      </c>
      <c r="H361" s="37" t="s">
        <v>193</v>
      </c>
      <c r="I361" s="37"/>
    </row>
    <row r="362" spans="1:9" x14ac:dyDescent="0.35">
      <c r="A362" s="75">
        <v>33485</v>
      </c>
      <c r="B362" s="79" t="s">
        <v>278</v>
      </c>
      <c r="C362" s="38">
        <v>21155</v>
      </c>
      <c r="D362" s="79" t="s">
        <v>467</v>
      </c>
      <c r="E362" s="36">
        <v>1</v>
      </c>
      <c r="F362" s="39">
        <v>4.55</v>
      </c>
      <c r="G362" s="39">
        <v>14.888</v>
      </c>
      <c r="H362" s="37" t="s">
        <v>193</v>
      </c>
      <c r="I362" s="37"/>
    </row>
    <row r="363" spans="1:9" x14ac:dyDescent="0.35">
      <c r="A363" s="75">
        <v>33410</v>
      </c>
      <c r="B363" s="79" t="s">
        <v>278</v>
      </c>
      <c r="C363" s="38">
        <v>21157</v>
      </c>
      <c r="D363" s="79" t="s">
        <v>468</v>
      </c>
      <c r="E363" s="36">
        <v>1</v>
      </c>
      <c r="F363" s="39">
        <v>1.796</v>
      </c>
      <c r="G363" s="39">
        <v>8.4890000000000008</v>
      </c>
      <c r="H363" s="37" t="s">
        <v>193</v>
      </c>
      <c r="I363" s="37"/>
    </row>
    <row r="364" spans="1:9" x14ac:dyDescent="0.35">
      <c r="A364" s="75">
        <v>33284</v>
      </c>
      <c r="B364" s="79" t="s">
        <v>278</v>
      </c>
      <c r="C364" s="38">
        <v>22106</v>
      </c>
      <c r="D364" s="79" t="s">
        <v>469</v>
      </c>
      <c r="E364" s="36">
        <v>1</v>
      </c>
      <c r="F364" s="39">
        <v>0</v>
      </c>
      <c r="G364" s="39">
        <v>2.7090000000000001</v>
      </c>
      <c r="H364" s="37" t="s">
        <v>193</v>
      </c>
      <c r="I364" s="37"/>
    </row>
    <row r="365" spans="1:9" x14ac:dyDescent="0.35">
      <c r="A365" s="75">
        <v>33321</v>
      </c>
      <c r="B365" s="79" t="s">
        <v>278</v>
      </c>
      <c r="C365" s="38">
        <v>22135</v>
      </c>
      <c r="D365" s="79" t="s">
        <v>470</v>
      </c>
      <c r="E365" s="36">
        <v>1</v>
      </c>
      <c r="F365" s="39">
        <v>0</v>
      </c>
      <c r="G365" s="39">
        <v>6.9589999999999996</v>
      </c>
      <c r="H365" s="37" t="s">
        <v>193</v>
      </c>
      <c r="I365" s="37"/>
    </row>
    <row r="366" spans="1:9" x14ac:dyDescent="0.35">
      <c r="A366" s="75">
        <v>33244</v>
      </c>
      <c r="B366" s="79" t="s">
        <v>278</v>
      </c>
      <c r="C366" s="38">
        <v>22158</v>
      </c>
      <c r="D366" s="79" t="s">
        <v>471</v>
      </c>
      <c r="E366" s="36">
        <v>1</v>
      </c>
      <c r="F366" s="39">
        <v>17.48</v>
      </c>
      <c r="G366" s="39">
        <v>17.588999999999999</v>
      </c>
      <c r="H366" s="37" t="s">
        <v>193</v>
      </c>
      <c r="I366" s="37"/>
    </row>
    <row r="367" spans="1:9" x14ac:dyDescent="0.35">
      <c r="A367" s="75">
        <v>33306</v>
      </c>
      <c r="B367" s="79" t="s">
        <v>278</v>
      </c>
      <c r="C367" s="38">
        <v>22160</v>
      </c>
      <c r="D367" s="79" t="s">
        <v>472</v>
      </c>
      <c r="E367" s="36">
        <v>1</v>
      </c>
      <c r="F367" s="39">
        <v>2.5579999999999998</v>
      </c>
      <c r="G367" s="39">
        <v>7.2110000000000003</v>
      </c>
      <c r="H367" s="37" t="s">
        <v>193</v>
      </c>
      <c r="I367" s="37"/>
    </row>
    <row r="368" spans="1:9" x14ac:dyDescent="0.35">
      <c r="A368" s="75">
        <v>33367</v>
      </c>
      <c r="B368" s="79" t="s">
        <v>278</v>
      </c>
      <c r="C368" s="38">
        <v>22163</v>
      </c>
      <c r="D368" s="79" t="s">
        <v>473</v>
      </c>
      <c r="E368" s="36">
        <v>1</v>
      </c>
      <c r="F368" s="39">
        <v>0</v>
      </c>
      <c r="G368" s="39">
        <v>2.9350000000000001</v>
      </c>
      <c r="H368" s="37" t="s">
        <v>193</v>
      </c>
      <c r="I368" s="37"/>
    </row>
    <row r="369" spans="1:9" x14ac:dyDescent="0.35">
      <c r="A369" s="75">
        <v>33439</v>
      </c>
      <c r="B369" s="79" t="s">
        <v>278</v>
      </c>
      <c r="C369" s="38">
        <v>22170</v>
      </c>
      <c r="D369" s="79" t="s">
        <v>474</v>
      </c>
      <c r="E369" s="36">
        <v>1</v>
      </c>
      <c r="F369" s="39">
        <v>3.8439999999999999</v>
      </c>
      <c r="G369" s="39">
        <v>8.0079999999999991</v>
      </c>
      <c r="H369" s="37" t="s">
        <v>193</v>
      </c>
      <c r="I369" s="37"/>
    </row>
    <row r="370" spans="1:9" x14ac:dyDescent="0.35">
      <c r="A370" s="75">
        <v>33276</v>
      </c>
      <c r="B370" s="79" t="s">
        <v>278</v>
      </c>
      <c r="C370" s="38">
        <v>22172</v>
      </c>
      <c r="D370" s="79" t="s">
        <v>475</v>
      </c>
      <c r="E370" s="36">
        <v>1</v>
      </c>
      <c r="F370" s="39">
        <v>1.5169999999999999</v>
      </c>
      <c r="G370" s="39">
        <v>3.8620000000000001</v>
      </c>
      <c r="H370" s="37" t="s">
        <v>193</v>
      </c>
      <c r="I370" s="37"/>
    </row>
    <row r="371" spans="1:9" x14ac:dyDescent="0.35">
      <c r="A371" s="75">
        <v>33335</v>
      </c>
      <c r="B371" s="79" t="s">
        <v>278</v>
      </c>
      <c r="C371" s="38">
        <v>22174</v>
      </c>
      <c r="D371" s="79" t="s">
        <v>476</v>
      </c>
      <c r="E371" s="36">
        <v>1</v>
      </c>
      <c r="F371" s="39">
        <v>2.4140000000000001</v>
      </c>
      <c r="G371" s="39">
        <v>5.0419999999999998</v>
      </c>
      <c r="H371" s="37" t="s">
        <v>193</v>
      </c>
      <c r="I371" s="37"/>
    </row>
    <row r="372" spans="1:9" x14ac:dyDescent="0.35">
      <c r="A372" s="75">
        <v>33391</v>
      </c>
      <c r="B372" s="79" t="s">
        <v>278</v>
      </c>
      <c r="C372" s="38">
        <v>22175</v>
      </c>
      <c r="D372" s="79" t="s">
        <v>477</v>
      </c>
      <c r="E372" s="36">
        <v>1</v>
      </c>
      <c r="F372" s="39">
        <v>0</v>
      </c>
      <c r="G372" s="39">
        <v>6.7610000000000001</v>
      </c>
      <c r="H372" s="37" t="s">
        <v>193</v>
      </c>
      <c r="I372" s="37"/>
    </row>
    <row r="373" spans="1:9" x14ac:dyDescent="0.35">
      <c r="A373" s="75">
        <v>33536</v>
      </c>
      <c r="B373" s="79" t="s">
        <v>278</v>
      </c>
      <c r="C373" s="38">
        <v>22183</v>
      </c>
      <c r="D373" s="79" t="s">
        <v>478</v>
      </c>
      <c r="E373" s="36">
        <v>1</v>
      </c>
      <c r="F373" s="39">
        <v>0.49</v>
      </c>
      <c r="G373" s="39">
        <v>4.9950000000000001</v>
      </c>
      <c r="H373" s="37" t="s">
        <v>193</v>
      </c>
      <c r="I373" s="37"/>
    </row>
    <row r="374" spans="1:9" x14ac:dyDescent="0.35">
      <c r="A374" s="75">
        <v>33258</v>
      </c>
      <c r="B374" s="79" t="s">
        <v>278</v>
      </c>
      <c r="C374" s="38">
        <v>22211</v>
      </c>
      <c r="D374" s="79" t="s">
        <v>479</v>
      </c>
      <c r="E374" s="36">
        <v>1</v>
      </c>
      <c r="F374" s="39">
        <v>0</v>
      </c>
      <c r="G374" s="39">
        <v>3.1850000000000001</v>
      </c>
      <c r="H374" s="37" t="s">
        <v>193</v>
      </c>
      <c r="I374" s="37"/>
    </row>
    <row r="375" spans="1:9" x14ac:dyDescent="0.35">
      <c r="A375" s="75">
        <v>33534</v>
      </c>
      <c r="B375" s="79" t="s">
        <v>278</v>
      </c>
      <c r="C375" s="38">
        <v>22234</v>
      </c>
      <c r="D375" s="79" t="s">
        <v>480</v>
      </c>
      <c r="E375" s="36">
        <v>1</v>
      </c>
      <c r="F375" s="39">
        <v>2.69</v>
      </c>
      <c r="G375" s="39">
        <v>9.5630000000000006</v>
      </c>
      <c r="H375" s="37" t="s">
        <v>193</v>
      </c>
      <c r="I375" s="37"/>
    </row>
    <row r="376" spans="1:9" x14ac:dyDescent="0.35">
      <c r="A376" s="75">
        <v>33342</v>
      </c>
      <c r="B376" s="79" t="s">
        <v>278</v>
      </c>
      <c r="C376" s="38">
        <v>22237</v>
      </c>
      <c r="D376" s="79" t="s">
        <v>481</v>
      </c>
      <c r="E376" s="36">
        <v>1</v>
      </c>
      <c r="F376" s="39">
        <v>8.9619999999999997</v>
      </c>
      <c r="G376" s="39">
        <v>10.974</v>
      </c>
      <c r="H376" s="37" t="s">
        <v>193</v>
      </c>
      <c r="I376" s="37"/>
    </row>
    <row r="377" spans="1:9" x14ac:dyDescent="0.35">
      <c r="A377" s="75">
        <v>33512</v>
      </c>
      <c r="B377" s="79" t="s">
        <v>278</v>
      </c>
      <c r="C377" s="38">
        <v>22238</v>
      </c>
      <c r="D377" s="79" t="s">
        <v>482</v>
      </c>
      <c r="E377" s="36">
        <v>1</v>
      </c>
      <c r="F377" s="39">
        <v>6.54</v>
      </c>
      <c r="G377" s="39">
        <v>10.35</v>
      </c>
      <c r="H377" s="37" t="s">
        <v>193</v>
      </c>
      <c r="I377" s="37"/>
    </row>
    <row r="378" spans="1:9" x14ac:dyDescent="0.35">
      <c r="A378" s="75">
        <v>33266</v>
      </c>
      <c r="B378" s="79" t="s">
        <v>278</v>
      </c>
      <c r="C378" s="38">
        <v>22242</v>
      </c>
      <c r="D378" s="79" t="s">
        <v>483</v>
      </c>
      <c r="E378" s="36">
        <v>1</v>
      </c>
      <c r="F378" s="39">
        <v>0</v>
      </c>
      <c r="G378" s="39">
        <v>0.115</v>
      </c>
      <c r="H378" s="37" t="s">
        <v>193</v>
      </c>
      <c r="I378" s="37"/>
    </row>
    <row r="379" spans="1:9" x14ac:dyDescent="0.35">
      <c r="A379" s="75">
        <v>33348</v>
      </c>
      <c r="B379" s="79" t="s">
        <v>278</v>
      </c>
      <c r="C379" s="38">
        <v>22246</v>
      </c>
      <c r="D379" s="79" t="s">
        <v>484</v>
      </c>
      <c r="E379" s="36">
        <v>1</v>
      </c>
      <c r="F379" s="39">
        <v>4.9000000000000002E-2</v>
      </c>
      <c r="G379" s="39">
        <v>6.6920000000000002</v>
      </c>
      <c r="H379" s="37" t="s">
        <v>193</v>
      </c>
      <c r="I379" s="37"/>
    </row>
    <row r="380" spans="1:9" x14ac:dyDescent="0.35">
      <c r="A380" s="75">
        <v>33222</v>
      </c>
      <c r="B380" s="79" t="s">
        <v>278</v>
      </c>
      <c r="C380" s="38">
        <v>22252</v>
      </c>
      <c r="D380" s="79" t="s">
        <v>485</v>
      </c>
      <c r="E380" s="36">
        <v>1</v>
      </c>
      <c r="F380" s="39">
        <v>0.18</v>
      </c>
      <c r="G380" s="39">
        <v>1.776</v>
      </c>
      <c r="H380" s="37" t="s">
        <v>193</v>
      </c>
      <c r="I380" s="37"/>
    </row>
    <row r="381" spans="1:9" x14ac:dyDescent="0.35">
      <c r="A381" s="75">
        <v>33349</v>
      </c>
      <c r="B381" s="79" t="s">
        <v>278</v>
      </c>
      <c r="C381" s="38">
        <v>22253</v>
      </c>
      <c r="D381" s="79" t="s">
        <v>486</v>
      </c>
      <c r="E381" s="36">
        <v>1</v>
      </c>
      <c r="F381" s="39">
        <v>0</v>
      </c>
      <c r="G381" s="39">
        <v>4.9550000000000001</v>
      </c>
      <c r="H381" s="37" t="s">
        <v>193</v>
      </c>
      <c r="I381" s="37"/>
    </row>
    <row r="382" spans="1:9" x14ac:dyDescent="0.35">
      <c r="A382" s="75">
        <v>33283</v>
      </c>
      <c r="B382" s="79" t="s">
        <v>278</v>
      </c>
      <c r="C382" s="38">
        <v>22260</v>
      </c>
      <c r="D382" s="79" t="s">
        <v>487</v>
      </c>
      <c r="E382" s="36">
        <v>1</v>
      </c>
      <c r="F382" s="39">
        <v>0</v>
      </c>
      <c r="G382" s="39">
        <v>7.49</v>
      </c>
      <c r="H382" s="37" t="s">
        <v>193</v>
      </c>
      <c r="I382" s="37"/>
    </row>
    <row r="383" spans="1:9" x14ac:dyDescent="0.35">
      <c r="A383" s="75">
        <v>33320</v>
      </c>
      <c r="B383" s="79" t="s">
        <v>278</v>
      </c>
      <c r="C383" s="38">
        <v>22266</v>
      </c>
      <c r="D383" s="79" t="s">
        <v>488</v>
      </c>
      <c r="E383" s="36">
        <v>1</v>
      </c>
      <c r="F383" s="39">
        <v>0</v>
      </c>
      <c r="G383" s="39">
        <v>3.0880000000000001</v>
      </c>
      <c r="H383" s="37" t="s">
        <v>193</v>
      </c>
      <c r="I383" s="37"/>
    </row>
    <row r="384" spans="1:9" x14ac:dyDescent="0.35">
      <c r="A384" s="75">
        <v>33336</v>
      </c>
      <c r="B384" s="79" t="s">
        <v>278</v>
      </c>
      <c r="C384" s="38">
        <v>22270</v>
      </c>
      <c r="D384" s="79" t="s">
        <v>489</v>
      </c>
      <c r="E384" s="36">
        <v>1</v>
      </c>
      <c r="F384" s="39">
        <v>11.786</v>
      </c>
      <c r="G384" s="39">
        <v>13.029</v>
      </c>
      <c r="H384" s="37" t="s">
        <v>193</v>
      </c>
      <c r="I384" s="37"/>
    </row>
    <row r="385" spans="1:9" x14ac:dyDescent="0.35">
      <c r="A385" s="75">
        <v>33403</v>
      </c>
      <c r="B385" s="79" t="s">
        <v>278</v>
      </c>
      <c r="C385" s="38">
        <v>22294</v>
      </c>
      <c r="D385" s="79" t="s">
        <v>490</v>
      </c>
      <c r="E385" s="36">
        <v>1</v>
      </c>
      <c r="F385" s="39">
        <v>0</v>
      </c>
      <c r="G385" s="39">
        <v>12.273</v>
      </c>
      <c r="H385" s="37" t="s">
        <v>193</v>
      </c>
      <c r="I385" s="37"/>
    </row>
    <row r="386" spans="1:9" x14ac:dyDescent="0.35">
      <c r="A386" s="75">
        <v>33240</v>
      </c>
      <c r="B386" s="79" t="s">
        <v>278</v>
      </c>
      <c r="C386" s="38">
        <v>22295</v>
      </c>
      <c r="D386" s="79" t="s">
        <v>491</v>
      </c>
      <c r="E386" s="36">
        <v>1</v>
      </c>
      <c r="F386" s="39">
        <v>0</v>
      </c>
      <c r="G386" s="39">
        <v>2.347</v>
      </c>
      <c r="H386" s="37" t="s">
        <v>193</v>
      </c>
      <c r="I386" s="37"/>
    </row>
    <row r="387" spans="1:9" x14ac:dyDescent="0.35">
      <c r="A387" s="75">
        <v>33482</v>
      </c>
      <c r="B387" s="79" t="s">
        <v>278</v>
      </c>
      <c r="C387" s="38">
        <v>22296</v>
      </c>
      <c r="D387" s="79" t="s">
        <v>492</v>
      </c>
      <c r="E387" s="36">
        <v>1</v>
      </c>
      <c r="F387" s="39">
        <v>0</v>
      </c>
      <c r="G387" s="39">
        <v>2.1999999999999999E-2</v>
      </c>
      <c r="H387" s="37" t="s">
        <v>193</v>
      </c>
      <c r="I387" s="37"/>
    </row>
    <row r="388" spans="1:9" x14ac:dyDescent="0.35">
      <c r="A388" s="75">
        <v>33483</v>
      </c>
      <c r="B388" s="79" t="s">
        <v>278</v>
      </c>
      <c r="C388" s="38">
        <v>22296</v>
      </c>
      <c r="D388" s="79" t="s">
        <v>492</v>
      </c>
      <c r="E388" s="36">
        <v>1</v>
      </c>
      <c r="F388" s="39">
        <v>1.766</v>
      </c>
      <c r="G388" s="39">
        <v>1.788</v>
      </c>
      <c r="H388" s="37" t="s">
        <v>193</v>
      </c>
      <c r="I388" s="37"/>
    </row>
    <row r="389" spans="1:9" x14ac:dyDescent="0.35">
      <c r="A389" s="75">
        <v>33419</v>
      </c>
      <c r="B389" s="79" t="s">
        <v>278</v>
      </c>
      <c r="C389" s="38">
        <v>23114</v>
      </c>
      <c r="D389" s="79" t="s">
        <v>493</v>
      </c>
      <c r="E389" s="36">
        <v>1</v>
      </c>
      <c r="F389" s="39">
        <v>9.8569999999999993</v>
      </c>
      <c r="G389" s="39">
        <v>12.664</v>
      </c>
      <c r="H389" s="37" t="s">
        <v>193</v>
      </c>
      <c r="I389" s="37"/>
    </row>
    <row r="390" spans="1:9" x14ac:dyDescent="0.35">
      <c r="A390" s="75">
        <v>33314</v>
      </c>
      <c r="B390" s="79" t="s">
        <v>278</v>
      </c>
      <c r="C390" s="38">
        <v>23114</v>
      </c>
      <c r="D390" s="79" t="s">
        <v>493</v>
      </c>
      <c r="E390" s="36">
        <v>1</v>
      </c>
      <c r="F390" s="39">
        <v>12.664</v>
      </c>
      <c r="G390" s="39">
        <v>16.434000000000001</v>
      </c>
      <c r="H390" s="37" t="s">
        <v>193</v>
      </c>
      <c r="I390" s="37"/>
    </row>
    <row r="391" spans="1:9" x14ac:dyDescent="0.35">
      <c r="A391" s="75">
        <v>33397</v>
      </c>
      <c r="B391" s="79" t="s">
        <v>278</v>
      </c>
      <c r="C391" s="38">
        <v>23137</v>
      </c>
      <c r="D391" s="79" t="s">
        <v>494</v>
      </c>
      <c r="E391" s="36">
        <v>1</v>
      </c>
      <c r="F391" s="39">
        <v>0</v>
      </c>
      <c r="G391" s="39">
        <v>0.624</v>
      </c>
      <c r="H391" s="37" t="s">
        <v>193</v>
      </c>
      <c r="I391" s="37"/>
    </row>
    <row r="392" spans="1:9" x14ac:dyDescent="0.35">
      <c r="A392" s="75">
        <v>33533</v>
      </c>
      <c r="B392" s="79" t="s">
        <v>278</v>
      </c>
      <c r="C392" s="38">
        <v>23140</v>
      </c>
      <c r="D392" s="79" t="s">
        <v>495</v>
      </c>
      <c r="E392" s="36">
        <v>1</v>
      </c>
      <c r="F392" s="39">
        <v>20</v>
      </c>
      <c r="G392" s="39">
        <v>23.75</v>
      </c>
      <c r="H392" s="37" t="s">
        <v>193</v>
      </c>
      <c r="I392" s="37"/>
    </row>
    <row r="393" spans="1:9" x14ac:dyDescent="0.35">
      <c r="A393" s="75">
        <v>33296</v>
      </c>
      <c r="B393" s="79" t="s">
        <v>278</v>
      </c>
      <c r="C393" s="38">
        <v>23143</v>
      </c>
      <c r="D393" s="79" t="s">
        <v>496</v>
      </c>
      <c r="E393" s="36">
        <v>1</v>
      </c>
      <c r="F393" s="39">
        <v>5.093</v>
      </c>
      <c r="G393" s="39">
        <v>5.9480000000000004</v>
      </c>
      <c r="H393" s="37" t="s">
        <v>193</v>
      </c>
      <c r="I393" s="37"/>
    </row>
    <row r="394" spans="1:9" x14ac:dyDescent="0.35">
      <c r="A394" s="75">
        <v>33338</v>
      </c>
      <c r="B394" s="79" t="s">
        <v>278</v>
      </c>
      <c r="C394" s="38">
        <v>23164</v>
      </c>
      <c r="D394" s="79" t="s">
        <v>497</v>
      </c>
      <c r="E394" s="36">
        <v>1</v>
      </c>
      <c r="F394" s="39">
        <v>0.37</v>
      </c>
      <c r="G394" s="39">
        <v>1.1120000000000001</v>
      </c>
      <c r="H394" s="37" t="s">
        <v>193</v>
      </c>
      <c r="I394" s="37"/>
    </row>
    <row r="395" spans="1:9" x14ac:dyDescent="0.35">
      <c r="A395" s="75">
        <v>33356</v>
      </c>
      <c r="B395" s="79" t="s">
        <v>278</v>
      </c>
      <c r="C395" s="38">
        <v>23165</v>
      </c>
      <c r="D395" s="79" t="s">
        <v>498</v>
      </c>
      <c r="E395" s="36">
        <v>1</v>
      </c>
      <c r="F395" s="39">
        <v>0</v>
      </c>
      <c r="G395" s="39">
        <v>0.77</v>
      </c>
      <c r="H395" s="37" t="s">
        <v>193</v>
      </c>
      <c r="I395" s="37"/>
    </row>
    <row r="396" spans="1:9" x14ac:dyDescent="0.35">
      <c r="A396" s="75">
        <v>33377</v>
      </c>
      <c r="B396" s="79" t="s">
        <v>278</v>
      </c>
      <c r="C396" s="38">
        <v>23167</v>
      </c>
      <c r="D396" s="79" t="s">
        <v>499</v>
      </c>
      <c r="E396" s="36">
        <v>1</v>
      </c>
      <c r="F396" s="39">
        <v>0</v>
      </c>
      <c r="G396" s="39">
        <v>2.2589999999999999</v>
      </c>
      <c r="H396" s="37" t="s">
        <v>193</v>
      </c>
      <c r="I396" s="37"/>
    </row>
    <row r="397" spans="1:9" x14ac:dyDescent="0.35">
      <c r="A397" s="75">
        <v>33440</v>
      </c>
      <c r="B397" s="79" t="s">
        <v>278</v>
      </c>
      <c r="C397" s="38">
        <v>23180</v>
      </c>
      <c r="D397" s="79" t="s">
        <v>500</v>
      </c>
      <c r="E397" s="36">
        <v>1</v>
      </c>
      <c r="F397" s="39">
        <v>0</v>
      </c>
      <c r="G397" s="39">
        <v>7.6239999999999997</v>
      </c>
      <c r="H397" s="37" t="s">
        <v>193</v>
      </c>
      <c r="I397" s="37"/>
    </row>
    <row r="398" spans="1:9" x14ac:dyDescent="0.35">
      <c r="A398" s="75">
        <v>33414</v>
      </c>
      <c r="B398" s="79" t="s">
        <v>278</v>
      </c>
      <c r="C398" s="38">
        <v>23189</v>
      </c>
      <c r="D398" s="79" t="s">
        <v>501</v>
      </c>
      <c r="E398" s="36">
        <v>1</v>
      </c>
      <c r="F398" s="39">
        <v>13.486000000000001</v>
      </c>
      <c r="G398" s="39">
        <v>16.574999999999999</v>
      </c>
      <c r="H398" s="37" t="s">
        <v>193</v>
      </c>
      <c r="I398" s="37"/>
    </row>
    <row r="399" spans="1:9" x14ac:dyDescent="0.35">
      <c r="A399" s="75">
        <v>33411</v>
      </c>
      <c r="B399" s="79" t="s">
        <v>278</v>
      </c>
      <c r="C399" s="38">
        <v>23189</v>
      </c>
      <c r="D399" s="79" t="s">
        <v>501</v>
      </c>
      <c r="E399" s="36">
        <v>1</v>
      </c>
      <c r="F399" s="39">
        <v>18.109000000000002</v>
      </c>
      <c r="G399" s="39">
        <v>19.562999999999999</v>
      </c>
      <c r="H399" s="37" t="s">
        <v>193</v>
      </c>
      <c r="I399" s="37"/>
    </row>
    <row r="400" spans="1:9" x14ac:dyDescent="0.35">
      <c r="A400" s="75">
        <v>33385</v>
      </c>
      <c r="B400" s="79" t="s">
        <v>278</v>
      </c>
      <c r="C400" s="38">
        <v>23192</v>
      </c>
      <c r="D400" s="79" t="s">
        <v>502</v>
      </c>
      <c r="E400" s="36">
        <v>1</v>
      </c>
      <c r="F400" s="39">
        <v>0</v>
      </c>
      <c r="G400" s="39">
        <v>4.7750000000000004</v>
      </c>
      <c r="H400" s="37" t="s">
        <v>193</v>
      </c>
      <c r="I400" s="37"/>
    </row>
    <row r="401" spans="1:9" x14ac:dyDescent="0.35">
      <c r="A401" s="75">
        <v>33511</v>
      </c>
      <c r="B401" s="79" t="s">
        <v>278</v>
      </c>
      <c r="C401" s="38">
        <v>23194</v>
      </c>
      <c r="D401" s="79" t="s">
        <v>503</v>
      </c>
      <c r="E401" s="36">
        <v>1</v>
      </c>
      <c r="F401" s="39">
        <v>2.6789999999999998</v>
      </c>
      <c r="G401" s="39">
        <v>14.281000000000001</v>
      </c>
      <c r="H401" s="37" t="s">
        <v>193</v>
      </c>
      <c r="I401" s="37"/>
    </row>
    <row r="402" spans="1:9" x14ac:dyDescent="0.35">
      <c r="A402" s="75">
        <v>33273</v>
      </c>
      <c r="B402" s="79" t="s">
        <v>278</v>
      </c>
      <c r="C402" s="38">
        <v>23197</v>
      </c>
      <c r="D402" s="79" t="s">
        <v>504</v>
      </c>
      <c r="E402" s="36">
        <v>1</v>
      </c>
      <c r="F402" s="39">
        <v>1.659</v>
      </c>
      <c r="G402" s="39">
        <v>2.6739999999999999</v>
      </c>
      <c r="H402" s="37" t="s">
        <v>193</v>
      </c>
      <c r="I402" s="37"/>
    </row>
    <row r="403" spans="1:9" x14ac:dyDescent="0.35">
      <c r="A403" s="75">
        <v>33371</v>
      </c>
      <c r="B403" s="79" t="s">
        <v>278</v>
      </c>
      <c r="C403" s="38">
        <v>23198</v>
      </c>
      <c r="D403" s="79" t="s">
        <v>505</v>
      </c>
      <c r="E403" s="36">
        <v>1</v>
      </c>
      <c r="F403" s="39">
        <v>0</v>
      </c>
      <c r="G403" s="39">
        <v>3.4590000000000001</v>
      </c>
      <c r="H403" s="37" t="s">
        <v>193</v>
      </c>
      <c r="I403" s="37"/>
    </row>
    <row r="404" spans="1:9" x14ac:dyDescent="0.35">
      <c r="A404" s="75">
        <v>33235</v>
      </c>
      <c r="B404" s="79" t="s">
        <v>278</v>
      </c>
      <c r="C404" s="38">
        <v>23201</v>
      </c>
      <c r="D404" s="79" t="s">
        <v>506</v>
      </c>
      <c r="E404" s="36">
        <v>1</v>
      </c>
      <c r="F404" s="39">
        <v>12.64</v>
      </c>
      <c r="G404" s="39">
        <v>15.151</v>
      </c>
      <c r="H404" s="37" t="s">
        <v>193</v>
      </c>
      <c r="I404" s="37"/>
    </row>
    <row r="405" spans="1:9" x14ac:dyDescent="0.35">
      <c r="A405" s="75">
        <v>33429</v>
      </c>
      <c r="B405" s="79" t="s">
        <v>278</v>
      </c>
      <c r="C405" s="38">
        <v>23258</v>
      </c>
      <c r="D405" s="79" t="s">
        <v>507</v>
      </c>
      <c r="E405" s="36">
        <v>1</v>
      </c>
      <c r="F405" s="39">
        <v>0</v>
      </c>
      <c r="G405" s="39">
        <v>1.5449999999999999</v>
      </c>
      <c r="H405" s="37" t="s">
        <v>193</v>
      </c>
      <c r="I405" s="37"/>
    </row>
    <row r="406" spans="1:9" x14ac:dyDescent="0.35">
      <c r="A406" s="75">
        <v>33287</v>
      </c>
      <c r="B406" s="79" t="s">
        <v>278</v>
      </c>
      <c r="C406" s="38">
        <v>24102</v>
      </c>
      <c r="D406" s="79" t="s">
        <v>508</v>
      </c>
      <c r="E406" s="36">
        <v>1</v>
      </c>
      <c r="F406" s="39">
        <v>4.585</v>
      </c>
      <c r="G406" s="39">
        <v>8.2970000000000006</v>
      </c>
      <c r="H406" s="37" t="s">
        <v>193</v>
      </c>
      <c r="I406" s="37"/>
    </row>
    <row r="407" spans="1:9" x14ac:dyDescent="0.35">
      <c r="A407" s="75">
        <v>33279</v>
      </c>
      <c r="B407" s="79" t="s">
        <v>278</v>
      </c>
      <c r="C407" s="38">
        <v>24112</v>
      </c>
      <c r="D407" s="79" t="s">
        <v>509</v>
      </c>
      <c r="E407" s="36">
        <v>1</v>
      </c>
      <c r="F407" s="39">
        <v>13.013999999999999</v>
      </c>
      <c r="G407" s="39">
        <v>14.327999999999999</v>
      </c>
      <c r="H407" s="37" t="s">
        <v>193</v>
      </c>
      <c r="I407" s="37"/>
    </row>
    <row r="408" spans="1:9" x14ac:dyDescent="0.35">
      <c r="A408" s="75">
        <v>33487</v>
      </c>
      <c r="B408" s="79" t="s">
        <v>278</v>
      </c>
      <c r="C408" s="38">
        <v>24115</v>
      </c>
      <c r="D408" s="79" t="s">
        <v>510</v>
      </c>
      <c r="E408" s="36">
        <v>1</v>
      </c>
      <c r="F408" s="39">
        <v>4.2690000000000001</v>
      </c>
      <c r="G408" s="39">
        <v>5.093</v>
      </c>
      <c r="H408" s="37" t="s">
        <v>193</v>
      </c>
      <c r="I408" s="37"/>
    </row>
    <row r="409" spans="1:9" x14ac:dyDescent="0.35">
      <c r="A409" s="75">
        <v>33324</v>
      </c>
      <c r="B409" s="79" t="s">
        <v>278</v>
      </c>
      <c r="C409" s="38">
        <v>24123</v>
      </c>
      <c r="D409" s="79" t="s">
        <v>511</v>
      </c>
      <c r="E409" s="36">
        <v>1</v>
      </c>
      <c r="F409" s="39">
        <v>0</v>
      </c>
      <c r="G409" s="39">
        <v>3.214</v>
      </c>
      <c r="H409" s="37" t="s">
        <v>193</v>
      </c>
      <c r="I409" s="37"/>
    </row>
    <row r="410" spans="1:9" x14ac:dyDescent="0.35">
      <c r="A410" s="75">
        <v>33500</v>
      </c>
      <c r="B410" s="79" t="s">
        <v>278</v>
      </c>
      <c r="C410" s="38">
        <v>24127</v>
      </c>
      <c r="D410" s="79" t="s">
        <v>512</v>
      </c>
      <c r="E410" s="36">
        <v>1</v>
      </c>
      <c r="F410" s="39">
        <v>5.3460000000000001</v>
      </c>
      <c r="G410" s="39">
        <v>9.4220000000000006</v>
      </c>
      <c r="H410" s="37" t="s">
        <v>193</v>
      </c>
      <c r="I410" s="37"/>
    </row>
    <row r="411" spans="1:9" x14ac:dyDescent="0.35">
      <c r="A411" s="75">
        <v>33489</v>
      </c>
      <c r="B411" s="79" t="s">
        <v>278</v>
      </c>
      <c r="C411" s="38">
        <v>24130</v>
      </c>
      <c r="D411" s="79" t="s">
        <v>513</v>
      </c>
      <c r="E411" s="36">
        <v>1</v>
      </c>
      <c r="F411" s="39">
        <v>2.964</v>
      </c>
      <c r="G411" s="39">
        <v>3.52</v>
      </c>
      <c r="H411" s="37" t="s">
        <v>193</v>
      </c>
      <c r="I411" s="37"/>
    </row>
    <row r="412" spans="1:9" x14ac:dyDescent="0.35">
      <c r="A412" s="75">
        <v>33350</v>
      </c>
      <c r="B412" s="79" t="s">
        <v>278</v>
      </c>
      <c r="C412" s="38">
        <v>24133</v>
      </c>
      <c r="D412" s="79" t="s">
        <v>514</v>
      </c>
      <c r="E412" s="36">
        <v>1</v>
      </c>
      <c r="F412" s="39">
        <v>0.19500000000000001</v>
      </c>
      <c r="G412" s="39">
        <v>7.117</v>
      </c>
      <c r="H412" s="37" t="s">
        <v>193</v>
      </c>
      <c r="I412" s="37"/>
    </row>
    <row r="413" spans="1:9" x14ac:dyDescent="0.35">
      <c r="A413" s="75">
        <v>33441</v>
      </c>
      <c r="B413" s="79" t="s">
        <v>278</v>
      </c>
      <c r="C413" s="38">
        <v>24135</v>
      </c>
      <c r="D413" s="79" t="s">
        <v>515</v>
      </c>
      <c r="E413" s="36">
        <v>1</v>
      </c>
      <c r="F413" s="39">
        <v>6.6950000000000003</v>
      </c>
      <c r="G413" s="39">
        <v>11.641</v>
      </c>
      <c r="H413" s="37" t="s">
        <v>193</v>
      </c>
      <c r="I413" s="37"/>
    </row>
    <row r="414" spans="1:9" x14ac:dyDescent="0.35">
      <c r="A414" s="75">
        <v>33220</v>
      </c>
      <c r="B414" s="79" t="s">
        <v>278</v>
      </c>
      <c r="C414" s="38">
        <v>24137</v>
      </c>
      <c r="D414" s="79" t="s">
        <v>516</v>
      </c>
      <c r="E414" s="36">
        <v>1</v>
      </c>
      <c r="F414" s="39">
        <v>3.044</v>
      </c>
      <c r="G414" s="39">
        <v>5.3970000000000002</v>
      </c>
      <c r="H414" s="37" t="s">
        <v>193</v>
      </c>
      <c r="I414" s="37"/>
    </row>
    <row r="415" spans="1:9" x14ac:dyDescent="0.35">
      <c r="A415" s="75">
        <v>33484</v>
      </c>
      <c r="B415" s="79" t="s">
        <v>278</v>
      </c>
      <c r="C415" s="38">
        <v>24149</v>
      </c>
      <c r="D415" s="79" t="s">
        <v>517</v>
      </c>
      <c r="E415" s="36">
        <v>1</v>
      </c>
      <c r="F415" s="39">
        <v>5.891</v>
      </c>
      <c r="G415" s="39">
        <v>8.9770000000000003</v>
      </c>
      <c r="H415" s="37" t="s">
        <v>193</v>
      </c>
      <c r="I415" s="37"/>
    </row>
    <row r="416" spans="1:9" x14ac:dyDescent="0.35">
      <c r="A416" s="75">
        <v>33502</v>
      </c>
      <c r="B416" s="79" t="s">
        <v>278</v>
      </c>
      <c r="C416" s="38">
        <v>24151</v>
      </c>
      <c r="D416" s="79" t="s">
        <v>518</v>
      </c>
      <c r="E416" s="36">
        <v>1</v>
      </c>
      <c r="F416" s="39">
        <v>7.4999999999999997E-2</v>
      </c>
      <c r="G416" s="39">
        <v>7.4390000000000001</v>
      </c>
      <c r="H416" s="37" t="s">
        <v>193</v>
      </c>
      <c r="I416" s="37"/>
    </row>
    <row r="417" spans="1:9" x14ac:dyDescent="0.35">
      <c r="A417" s="75">
        <v>33455</v>
      </c>
      <c r="B417" s="79" t="s">
        <v>278</v>
      </c>
      <c r="C417" s="38">
        <v>24160</v>
      </c>
      <c r="D417" s="79" t="s">
        <v>519</v>
      </c>
      <c r="E417" s="36">
        <v>1</v>
      </c>
      <c r="F417" s="39">
        <v>2.5870000000000002</v>
      </c>
      <c r="G417" s="39">
        <v>5.5979999999999999</v>
      </c>
      <c r="H417" s="37" t="s">
        <v>193</v>
      </c>
      <c r="I417" s="37"/>
    </row>
    <row r="418" spans="1:9" x14ac:dyDescent="0.35">
      <c r="A418" s="75">
        <v>33225</v>
      </c>
      <c r="B418" s="79" t="s">
        <v>278</v>
      </c>
      <c r="C418" s="38">
        <v>24162</v>
      </c>
      <c r="D418" s="79" t="s">
        <v>520</v>
      </c>
      <c r="E418" s="36">
        <v>1</v>
      </c>
      <c r="F418" s="39">
        <v>25.795000000000002</v>
      </c>
      <c r="G418" s="39">
        <v>27.007000000000001</v>
      </c>
      <c r="H418" s="37" t="s">
        <v>193</v>
      </c>
      <c r="I418" s="37"/>
    </row>
    <row r="419" spans="1:9" x14ac:dyDescent="0.35">
      <c r="A419" s="75">
        <v>33351</v>
      </c>
      <c r="B419" s="79" t="s">
        <v>278</v>
      </c>
      <c r="C419" s="38">
        <v>24162</v>
      </c>
      <c r="D419" s="79" t="s">
        <v>520</v>
      </c>
      <c r="E419" s="36">
        <v>1</v>
      </c>
      <c r="F419" s="39">
        <v>27.007000000000001</v>
      </c>
      <c r="G419" s="39">
        <v>28.850999999999999</v>
      </c>
      <c r="H419" s="37" t="s">
        <v>193</v>
      </c>
      <c r="I419" s="37"/>
    </row>
    <row r="420" spans="1:9" x14ac:dyDescent="0.35">
      <c r="A420" s="75">
        <v>33242</v>
      </c>
      <c r="B420" s="79" t="s">
        <v>278</v>
      </c>
      <c r="C420" s="38">
        <v>24165</v>
      </c>
      <c r="D420" s="79" t="s">
        <v>521</v>
      </c>
      <c r="E420" s="36">
        <v>1</v>
      </c>
      <c r="F420" s="39">
        <v>0</v>
      </c>
      <c r="G420" s="39">
        <v>0.98499999999999999</v>
      </c>
      <c r="H420" s="37" t="s">
        <v>193</v>
      </c>
      <c r="I420" s="37"/>
    </row>
    <row r="421" spans="1:9" x14ac:dyDescent="0.35">
      <c r="A421" s="75">
        <v>33420</v>
      </c>
      <c r="B421" s="79" t="s">
        <v>278</v>
      </c>
      <c r="C421" s="38">
        <v>24173</v>
      </c>
      <c r="D421" s="79" t="s">
        <v>522</v>
      </c>
      <c r="E421" s="36">
        <v>1</v>
      </c>
      <c r="F421" s="39">
        <v>6.2450000000000001</v>
      </c>
      <c r="G421" s="39">
        <v>9.0760000000000005</v>
      </c>
      <c r="H421" s="37" t="s">
        <v>193</v>
      </c>
      <c r="I421" s="37"/>
    </row>
    <row r="422" spans="1:9" x14ac:dyDescent="0.35">
      <c r="A422" s="75">
        <v>33529</v>
      </c>
      <c r="B422" s="79" t="s">
        <v>278</v>
      </c>
      <c r="C422" s="38">
        <v>24182</v>
      </c>
      <c r="D422" s="79" t="s">
        <v>523</v>
      </c>
      <c r="E422" s="36">
        <v>1</v>
      </c>
      <c r="F422" s="39">
        <v>1.74</v>
      </c>
      <c r="G422" s="39">
        <v>5.6210000000000004</v>
      </c>
      <c r="H422" s="37" t="s">
        <v>193</v>
      </c>
      <c r="I422" s="37"/>
    </row>
    <row r="423" spans="1:9" x14ac:dyDescent="0.35">
      <c r="A423" s="75">
        <v>33453</v>
      </c>
      <c r="B423" s="79" t="s">
        <v>278</v>
      </c>
      <c r="C423" s="38">
        <v>24188</v>
      </c>
      <c r="D423" s="79" t="s">
        <v>524</v>
      </c>
      <c r="E423" s="36">
        <v>1</v>
      </c>
      <c r="F423" s="39">
        <v>0</v>
      </c>
      <c r="G423" s="39">
        <v>2.1019999999999999</v>
      </c>
      <c r="H423" s="37" t="s">
        <v>193</v>
      </c>
      <c r="I423" s="37"/>
    </row>
    <row r="424" spans="1:9" x14ac:dyDescent="0.35">
      <c r="A424" s="75">
        <v>33491</v>
      </c>
      <c r="B424" s="79" t="s">
        <v>278</v>
      </c>
      <c r="C424" s="38">
        <v>24201</v>
      </c>
      <c r="D424" s="79" t="s">
        <v>525</v>
      </c>
      <c r="E424" s="36">
        <v>1</v>
      </c>
      <c r="F424" s="39">
        <v>7.52</v>
      </c>
      <c r="G424" s="39">
        <v>9.9659999999999993</v>
      </c>
      <c r="H424" s="37" t="s">
        <v>193</v>
      </c>
      <c r="I424" s="37"/>
    </row>
    <row r="425" spans="1:9" x14ac:dyDescent="0.35">
      <c r="A425" s="75">
        <v>33530</v>
      </c>
      <c r="B425" s="79" t="s">
        <v>278</v>
      </c>
      <c r="C425" s="38">
        <v>24222</v>
      </c>
      <c r="D425" s="79" t="s">
        <v>526</v>
      </c>
      <c r="E425" s="36">
        <v>1</v>
      </c>
      <c r="F425" s="39">
        <v>2.99</v>
      </c>
      <c r="G425" s="39">
        <v>3.7970000000000002</v>
      </c>
      <c r="H425" s="37" t="s">
        <v>193</v>
      </c>
      <c r="I425" s="37"/>
    </row>
    <row r="426" spans="1:9" x14ac:dyDescent="0.35">
      <c r="A426" s="75">
        <v>33211</v>
      </c>
      <c r="B426" s="79" t="s">
        <v>278</v>
      </c>
      <c r="C426" s="38">
        <v>24229</v>
      </c>
      <c r="D426" s="79" t="s">
        <v>527</v>
      </c>
      <c r="E426" s="36">
        <v>1</v>
      </c>
      <c r="F426" s="39">
        <v>1.802</v>
      </c>
      <c r="G426" s="39">
        <v>1.9730000000000001</v>
      </c>
      <c r="H426" s="37" t="s">
        <v>193</v>
      </c>
      <c r="I426" s="37"/>
    </row>
    <row r="427" spans="1:9" x14ac:dyDescent="0.35">
      <c r="A427" s="75">
        <v>33353</v>
      </c>
      <c r="B427" s="79" t="s">
        <v>278</v>
      </c>
      <c r="C427" s="38">
        <v>25102</v>
      </c>
      <c r="D427" s="79" t="s">
        <v>528</v>
      </c>
      <c r="E427" s="36">
        <v>1</v>
      </c>
      <c r="F427" s="39">
        <v>3.0569999999999999</v>
      </c>
      <c r="G427" s="39">
        <v>8.3759999999999994</v>
      </c>
      <c r="H427" s="37" t="s">
        <v>193</v>
      </c>
      <c r="I427" s="37"/>
    </row>
    <row r="428" spans="1:9" x14ac:dyDescent="0.35">
      <c r="A428" s="75">
        <v>33532</v>
      </c>
      <c r="B428" s="79" t="s">
        <v>278</v>
      </c>
      <c r="C428" s="38">
        <v>25127</v>
      </c>
      <c r="D428" s="79" t="s">
        <v>529</v>
      </c>
      <c r="E428" s="36">
        <v>1</v>
      </c>
      <c r="F428" s="39">
        <v>0.06</v>
      </c>
      <c r="G428" s="39">
        <v>4.1120000000000001</v>
      </c>
      <c r="H428" s="37" t="s">
        <v>193</v>
      </c>
      <c r="I428" s="37"/>
    </row>
    <row r="429" spans="1:9" x14ac:dyDescent="0.35">
      <c r="A429" s="75">
        <v>33315</v>
      </c>
      <c r="B429" s="79" t="s">
        <v>278</v>
      </c>
      <c r="C429" s="38">
        <v>25134</v>
      </c>
      <c r="D429" s="79" t="s">
        <v>530</v>
      </c>
      <c r="E429" s="36">
        <v>1</v>
      </c>
      <c r="F429" s="39">
        <v>0</v>
      </c>
      <c r="G429" s="39">
        <v>3.5539999999999998</v>
      </c>
      <c r="H429" s="37" t="s">
        <v>193</v>
      </c>
      <c r="I429" s="37"/>
    </row>
    <row r="430" spans="1:9" x14ac:dyDescent="0.35">
      <c r="A430" s="75">
        <v>33372</v>
      </c>
      <c r="B430" s="79" t="s">
        <v>278</v>
      </c>
      <c r="C430" s="38">
        <v>25134</v>
      </c>
      <c r="D430" s="79" t="s">
        <v>530</v>
      </c>
      <c r="E430" s="36">
        <v>1</v>
      </c>
      <c r="F430" s="39">
        <v>9.5020000000000007</v>
      </c>
      <c r="G430" s="39">
        <v>13.991</v>
      </c>
      <c r="H430" s="37" t="s">
        <v>193</v>
      </c>
      <c r="I430" s="37"/>
    </row>
    <row r="431" spans="1:9" x14ac:dyDescent="0.35">
      <c r="A431" s="75">
        <v>33386</v>
      </c>
      <c r="B431" s="79" t="s">
        <v>278</v>
      </c>
      <c r="C431" s="38">
        <v>25148</v>
      </c>
      <c r="D431" s="79" t="s">
        <v>531</v>
      </c>
      <c r="E431" s="36">
        <v>1</v>
      </c>
      <c r="F431" s="39">
        <v>1.8680000000000001</v>
      </c>
      <c r="G431" s="39">
        <v>7.2270000000000003</v>
      </c>
      <c r="H431" s="37" t="s">
        <v>193</v>
      </c>
      <c r="I431" s="37"/>
    </row>
    <row r="432" spans="1:9" x14ac:dyDescent="0.35">
      <c r="A432" s="75">
        <v>33259</v>
      </c>
      <c r="B432" s="79" t="s">
        <v>278</v>
      </c>
      <c r="C432" s="38">
        <v>25149</v>
      </c>
      <c r="D432" s="79" t="s">
        <v>532</v>
      </c>
      <c r="E432" s="36">
        <v>1</v>
      </c>
      <c r="F432" s="39">
        <v>0.03</v>
      </c>
      <c r="G432" s="39">
        <v>1.141</v>
      </c>
      <c r="H432" s="37" t="s">
        <v>193</v>
      </c>
      <c r="I432" s="37"/>
    </row>
    <row r="433" spans="1:9" x14ac:dyDescent="0.35">
      <c r="A433" s="75">
        <v>33257</v>
      </c>
      <c r="B433" s="79" t="s">
        <v>278</v>
      </c>
      <c r="C433" s="38">
        <v>25161</v>
      </c>
      <c r="D433" s="79" t="s">
        <v>533</v>
      </c>
      <c r="E433" s="36">
        <v>1</v>
      </c>
      <c r="F433" s="39">
        <v>12.326000000000001</v>
      </c>
      <c r="G433" s="39">
        <v>15.053000000000001</v>
      </c>
      <c r="H433" s="37" t="s">
        <v>193</v>
      </c>
      <c r="I433" s="37"/>
    </row>
    <row r="434" spans="1:9" x14ac:dyDescent="0.35">
      <c r="A434" s="75">
        <v>33311</v>
      </c>
      <c r="B434" s="79" t="s">
        <v>278</v>
      </c>
      <c r="C434" s="38">
        <v>25171</v>
      </c>
      <c r="D434" s="79" t="s">
        <v>534</v>
      </c>
      <c r="E434" s="36">
        <v>1</v>
      </c>
      <c r="F434" s="39">
        <v>0</v>
      </c>
      <c r="G434" s="39">
        <v>3.9369999999999998</v>
      </c>
      <c r="H434" s="37" t="s">
        <v>193</v>
      </c>
      <c r="I434" s="37"/>
    </row>
    <row r="435" spans="1:9" x14ac:dyDescent="0.35">
      <c r="A435" s="75">
        <v>33226</v>
      </c>
      <c r="B435" s="79" t="s">
        <v>278</v>
      </c>
      <c r="C435" s="38">
        <v>25186</v>
      </c>
      <c r="D435" s="79" t="s">
        <v>535</v>
      </c>
      <c r="E435" s="36">
        <v>1</v>
      </c>
      <c r="F435" s="39">
        <v>0.02</v>
      </c>
      <c r="G435" s="39">
        <v>0.53800000000000003</v>
      </c>
      <c r="H435" s="37" t="s">
        <v>193</v>
      </c>
      <c r="I435" s="37"/>
    </row>
    <row r="436" spans="1:9" x14ac:dyDescent="0.35">
      <c r="A436" s="75">
        <v>33503</v>
      </c>
      <c r="B436" s="79" t="s">
        <v>278</v>
      </c>
      <c r="C436" s="38">
        <v>25195</v>
      </c>
      <c r="D436" s="79" t="s">
        <v>536</v>
      </c>
      <c r="E436" s="36">
        <v>1</v>
      </c>
      <c r="F436" s="39">
        <v>18.515000000000001</v>
      </c>
      <c r="G436" s="39">
        <v>20.968</v>
      </c>
      <c r="H436" s="37" t="s">
        <v>193</v>
      </c>
      <c r="I436" s="37"/>
    </row>
    <row r="437" spans="1:9" x14ac:dyDescent="0.35">
      <c r="A437" s="75">
        <v>33247</v>
      </c>
      <c r="B437" s="79" t="s">
        <v>278</v>
      </c>
      <c r="C437" s="38">
        <v>25202</v>
      </c>
      <c r="D437" s="79" t="s">
        <v>537</v>
      </c>
      <c r="E437" s="36">
        <v>1</v>
      </c>
      <c r="F437" s="39">
        <v>1.631</v>
      </c>
      <c r="G437" s="39">
        <v>4.8339999999999996</v>
      </c>
      <c r="H437" s="37" t="s">
        <v>193</v>
      </c>
      <c r="I437" s="37"/>
    </row>
    <row r="438" spans="1:9" x14ac:dyDescent="0.35">
      <c r="A438" s="75">
        <v>33267</v>
      </c>
      <c r="B438" s="79" t="s">
        <v>278</v>
      </c>
      <c r="C438" s="38">
        <v>25215</v>
      </c>
      <c r="D438" s="79" t="s">
        <v>538</v>
      </c>
      <c r="E438" s="36">
        <v>1</v>
      </c>
      <c r="F438" s="39">
        <v>0</v>
      </c>
      <c r="G438" s="39">
        <v>6.22</v>
      </c>
      <c r="H438" s="37" t="s">
        <v>193</v>
      </c>
      <c r="I438" s="37"/>
    </row>
    <row r="439" spans="1:9" x14ac:dyDescent="0.35">
      <c r="A439" s="75">
        <v>33535</v>
      </c>
      <c r="B439" s="79" t="s">
        <v>278</v>
      </c>
      <c r="C439" s="38">
        <v>25235</v>
      </c>
      <c r="D439" s="79" t="s">
        <v>539</v>
      </c>
      <c r="E439" s="36">
        <v>1</v>
      </c>
      <c r="F439" s="39">
        <v>0.08</v>
      </c>
      <c r="G439" s="39">
        <v>2.367</v>
      </c>
      <c r="H439" s="37" t="s">
        <v>193</v>
      </c>
      <c r="I439" s="37"/>
    </row>
    <row r="440" spans="1:9" x14ac:dyDescent="0.35">
      <c r="A440" s="75">
        <v>30393</v>
      </c>
      <c r="B440" s="79" t="s">
        <v>278</v>
      </c>
      <c r="C440" s="38">
        <v>0</v>
      </c>
      <c r="D440" s="79" t="s">
        <v>540</v>
      </c>
      <c r="E440" s="36">
        <v>1</v>
      </c>
      <c r="F440" s="39">
        <v>0</v>
      </c>
      <c r="G440" s="39">
        <v>0</v>
      </c>
      <c r="H440" s="37" t="s">
        <v>215</v>
      </c>
      <c r="I440" s="37"/>
    </row>
    <row r="441" spans="1:9" x14ac:dyDescent="0.35">
      <c r="A441" s="75">
        <v>30394</v>
      </c>
      <c r="B441" s="79" t="s">
        <v>278</v>
      </c>
      <c r="C441" s="38">
        <v>0</v>
      </c>
      <c r="D441" s="79" t="s">
        <v>541</v>
      </c>
      <c r="E441" s="36">
        <v>1</v>
      </c>
      <c r="F441" s="39">
        <v>0</v>
      </c>
      <c r="G441" s="39">
        <v>0</v>
      </c>
      <c r="H441" s="37" t="s">
        <v>215</v>
      </c>
      <c r="I441" s="37"/>
    </row>
    <row r="442" spans="1:9" x14ac:dyDescent="0.35">
      <c r="A442" s="75">
        <v>30395</v>
      </c>
      <c r="B442" s="79" t="s">
        <v>278</v>
      </c>
      <c r="C442" s="38">
        <v>0</v>
      </c>
      <c r="D442" s="79" t="s">
        <v>542</v>
      </c>
      <c r="E442" s="36">
        <v>1</v>
      </c>
      <c r="F442" s="39">
        <v>0</v>
      </c>
      <c r="G442" s="39">
        <v>0</v>
      </c>
      <c r="H442" s="37" t="s">
        <v>215</v>
      </c>
      <c r="I442" s="37"/>
    </row>
    <row r="443" spans="1:9" x14ac:dyDescent="0.35">
      <c r="A443" s="75">
        <v>30396</v>
      </c>
      <c r="B443" s="79" t="s">
        <v>278</v>
      </c>
      <c r="C443" s="38">
        <v>0</v>
      </c>
      <c r="D443" s="79" t="s">
        <v>543</v>
      </c>
      <c r="E443" s="36">
        <v>1</v>
      </c>
      <c r="F443" s="39">
        <v>0</v>
      </c>
      <c r="G443" s="39">
        <v>0</v>
      </c>
      <c r="H443" s="37" t="s">
        <v>215</v>
      </c>
      <c r="I443" s="37"/>
    </row>
    <row r="444" spans="1:9" x14ac:dyDescent="0.35">
      <c r="A444" s="75">
        <v>30397</v>
      </c>
      <c r="B444" s="79" t="s">
        <v>278</v>
      </c>
      <c r="C444" s="38">
        <v>0</v>
      </c>
      <c r="D444" s="79" t="s">
        <v>544</v>
      </c>
      <c r="E444" s="36">
        <v>1</v>
      </c>
      <c r="F444" s="39">
        <v>0</v>
      </c>
      <c r="G444" s="39">
        <v>0</v>
      </c>
      <c r="H444" s="37" t="s">
        <v>215</v>
      </c>
      <c r="I444" s="37"/>
    </row>
    <row r="445" spans="1:9" x14ac:dyDescent="0.35">
      <c r="A445" s="75">
        <v>30398</v>
      </c>
      <c r="B445" s="79" t="s">
        <v>278</v>
      </c>
      <c r="C445" s="38">
        <v>0</v>
      </c>
      <c r="D445" s="79" t="s">
        <v>545</v>
      </c>
      <c r="E445" s="36">
        <v>1</v>
      </c>
      <c r="F445" s="39">
        <v>0</v>
      </c>
      <c r="G445" s="39">
        <v>0</v>
      </c>
      <c r="H445" s="37" t="s">
        <v>215</v>
      </c>
      <c r="I445" s="37"/>
    </row>
    <row r="446" spans="1:9" x14ac:dyDescent="0.35">
      <c r="A446" s="75">
        <v>30399</v>
      </c>
      <c r="B446" s="79" t="s">
        <v>278</v>
      </c>
      <c r="C446" s="38">
        <v>0</v>
      </c>
      <c r="D446" s="79" t="s">
        <v>546</v>
      </c>
      <c r="E446" s="36">
        <v>1</v>
      </c>
      <c r="F446" s="39">
        <v>0</v>
      </c>
      <c r="G446" s="39">
        <v>0</v>
      </c>
      <c r="H446" s="37" t="s">
        <v>215</v>
      </c>
      <c r="I446" s="37"/>
    </row>
    <row r="447" spans="1:9" x14ac:dyDescent="0.35">
      <c r="A447" s="75">
        <v>30403</v>
      </c>
      <c r="B447" s="79" t="s">
        <v>278</v>
      </c>
      <c r="C447" s="38">
        <v>0</v>
      </c>
      <c r="D447" s="79" t="s">
        <v>547</v>
      </c>
      <c r="E447" s="36">
        <v>1</v>
      </c>
      <c r="F447" s="39">
        <v>0</v>
      </c>
      <c r="G447" s="39">
        <v>0</v>
      </c>
      <c r="H447" s="37" t="s">
        <v>215</v>
      </c>
      <c r="I447" s="37"/>
    </row>
    <row r="448" spans="1:9" x14ac:dyDescent="0.35">
      <c r="A448" s="75">
        <v>30408</v>
      </c>
      <c r="B448" s="79" t="s">
        <v>278</v>
      </c>
      <c r="C448" s="38">
        <v>0</v>
      </c>
      <c r="D448" s="79" t="s">
        <v>548</v>
      </c>
      <c r="E448" s="36">
        <v>1</v>
      </c>
      <c r="F448" s="39">
        <v>0</v>
      </c>
      <c r="G448" s="39">
        <v>0</v>
      </c>
      <c r="H448" s="37" t="s">
        <v>215</v>
      </c>
      <c r="I448" s="37"/>
    </row>
    <row r="449" spans="1:9" x14ac:dyDescent="0.35">
      <c r="A449" s="75">
        <v>30405</v>
      </c>
      <c r="B449" s="79" t="s">
        <v>278</v>
      </c>
      <c r="C449" s="38">
        <v>0</v>
      </c>
      <c r="D449" s="79" t="s">
        <v>549</v>
      </c>
      <c r="E449" s="36">
        <v>1</v>
      </c>
      <c r="F449" s="39">
        <v>0</v>
      </c>
      <c r="G449" s="39">
        <v>0</v>
      </c>
      <c r="H449" s="37" t="s">
        <v>215</v>
      </c>
      <c r="I449" s="37"/>
    </row>
    <row r="450" spans="1:9" x14ac:dyDescent="0.35">
      <c r="A450" s="75">
        <v>30400</v>
      </c>
      <c r="B450" s="79" t="s">
        <v>278</v>
      </c>
      <c r="C450" s="38">
        <v>0</v>
      </c>
      <c r="D450" s="79" t="s">
        <v>550</v>
      </c>
      <c r="E450" s="36">
        <v>1</v>
      </c>
      <c r="F450" s="39">
        <v>0</v>
      </c>
      <c r="G450" s="39">
        <v>0</v>
      </c>
      <c r="H450" s="37" t="s">
        <v>215</v>
      </c>
      <c r="I450" s="37"/>
    </row>
    <row r="451" spans="1:9" x14ac:dyDescent="0.35">
      <c r="A451" s="75">
        <v>30401</v>
      </c>
      <c r="B451" s="79" t="s">
        <v>278</v>
      </c>
      <c r="C451" s="38">
        <v>0</v>
      </c>
      <c r="D451" s="79" t="s">
        <v>551</v>
      </c>
      <c r="E451" s="36">
        <v>1</v>
      </c>
      <c r="F451" s="39">
        <v>0</v>
      </c>
      <c r="G451" s="39">
        <v>0</v>
      </c>
      <c r="H451" s="37" t="s">
        <v>215</v>
      </c>
      <c r="I451" s="37"/>
    </row>
    <row r="452" spans="1:9" x14ac:dyDescent="0.35">
      <c r="A452" s="75">
        <v>30404</v>
      </c>
      <c r="B452" s="79" t="s">
        <v>278</v>
      </c>
      <c r="C452" s="38">
        <v>0</v>
      </c>
      <c r="D452" s="79" t="s">
        <v>552</v>
      </c>
      <c r="E452" s="36">
        <v>1</v>
      </c>
      <c r="F452" s="39">
        <v>0</v>
      </c>
      <c r="G452" s="39">
        <v>0</v>
      </c>
      <c r="H452" s="37" t="s">
        <v>215</v>
      </c>
      <c r="I452" s="37"/>
    </row>
    <row r="453" spans="1:9" x14ac:dyDescent="0.35">
      <c r="A453" s="75">
        <v>30407</v>
      </c>
      <c r="B453" s="79" t="s">
        <v>278</v>
      </c>
      <c r="C453" s="38">
        <v>0</v>
      </c>
      <c r="D453" s="79" t="s">
        <v>553</v>
      </c>
      <c r="E453" s="36">
        <v>1</v>
      </c>
      <c r="F453" s="39">
        <v>0</v>
      </c>
      <c r="G453" s="39">
        <v>0</v>
      </c>
      <c r="H453" s="37" t="s">
        <v>215</v>
      </c>
      <c r="I453" s="37"/>
    </row>
    <row r="454" spans="1:9" x14ac:dyDescent="0.35">
      <c r="A454" s="75">
        <v>30402</v>
      </c>
      <c r="B454" s="79" t="s">
        <v>278</v>
      </c>
      <c r="C454" s="38">
        <v>0</v>
      </c>
      <c r="D454" s="79" t="s">
        <v>554</v>
      </c>
      <c r="E454" s="36">
        <v>1</v>
      </c>
      <c r="F454" s="39">
        <v>0</v>
      </c>
      <c r="G454" s="39">
        <v>0</v>
      </c>
      <c r="H454" s="37" t="s">
        <v>215</v>
      </c>
      <c r="I454" s="37"/>
    </row>
    <row r="455" spans="1:9" x14ac:dyDescent="0.35">
      <c r="A455" s="75">
        <v>30406</v>
      </c>
      <c r="B455" s="79" t="s">
        <v>278</v>
      </c>
      <c r="C455" s="38">
        <v>0</v>
      </c>
      <c r="D455" s="79" t="s">
        <v>555</v>
      </c>
      <c r="E455" s="36">
        <v>1</v>
      </c>
      <c r="F455" s="39">
        <v>0</v>
      </c>
      <c r="G455" s="39">
        <v>0</v>
      </c>
      <c r="H455" s="37" t="s">
        <v>215</v>
      </c>
      <c r="I455" s="37"/>
    </row>
    <row r="456" spans="1:9" x14ac:dyDescent="0.35">
      <c r="A456" s="75">
        <v>33596</v>
      </c>
      <c r="B456" s="79" t="s">
        <v>278</v>
      </c>
      <c r="C456" s="38">
        <v>0</v>
      </c>
      <c r="D456" s="79" t="s">
        <v>556</v>
      </c>
      <c r="E456" s="36">
        <v>1</v>
      </c>
      <c r="F456" s="39">
        <v>0</v>
      </c>
      <c r="G456" s="39">
        <v>0</v>
      </c>
      <c r="H456" s="37" t="s">
        <v>215</v>
      </c>
      <c r="I456" s="37"/>
    </row>
    <row r="457" spans="1:9" x14ac:dyDescent="0.35">
      <c r="A457" s="75">
        <v>33597</v>
      </c>
      <c r="B457" s="79" t="s">
        <v>278</v>
      </c>
      <c r="C457" s="38">
        <v>0</v>
      </c>
      <c r="D457" s="79" t="s">
        <v>557</v>
      </c>
      <c r="E457" s="36">
        <v>1</v>
      </c>
      <c r="F457" s="39">
        <v>0</v>
      </c>
      <c r="G457" s="39">
        <v>0</v>
      </c>
      <c r="H457" s="37" t="s">
        <v>215</v>
      </c>
      <c r="I457" s="37"/>
    </row>
    <row r="458" spans="1:9" x14ac:dyDescent="0.35">
      <c r="A458" s="75">
        <v>33598</v>
      </c>
      <c r="B458" s="79" t="s">
        <v>278</v>
      </c>
      <c r="C458" s="38">
        <v>0</v>
      </c>
      <c r="D458" s="79" t="s">
        <v>558</v>
      </c>
      <c r="E458" s="36">
        <v>1</v>
      </c>
      <c r="F458" s="39">
        <v>0</v>
      </c>
      <c r="G458" s="39">
        <v>0</v>
      </c>
      <c r="H458" s="37" t="s">
        <v>215</v>
      </c>
      <c r="I458" s="37"/>
    </row>
    <row r="459" spans="1:9" x14ac:dyDescent="0.35">
      <c r="A459" s="75">
        <v>33599</v>
      </c>
      <c r="B459" s="79" t="s">
        <v>278</v>
      </c>
      <c r="C459" s="38">
        <v>0</v>
      </c>
      <c r="D459" s="79" t="s">
        <v>559</v>
      </c>
      <c r="E459" s="36">
        <v>1</v>
      </c>
      <c r="F459" s="39">
        <v>0</v>
      </c>
      <c r="G459" s="39">
        <v>0</v>
      </c>
      <c r="H459" s="37" t="s">
        <v>215</v>
      </c>
      <c r="I459" s="37"/>
    </row>
    <row r="460" spans="1:9" x14ac:dyDescent="0.35">
      <c r="A460" s="75">
        <v>33600</v>
      </c>
      <c r="B460" s="79" t="s">
        <v>278</v>
      </c>
      <c r="C460" s="38">
        <v>0</v>
      </c>
      <c r="D460" s="79" t="s">
        <v>560</v>
      </c>
      <c r="E460" s="36">
        <v>1</v>
      </c>
      <c r="F460" s="39">
        <v>0</v>
      </c>
      <c r="G460" s="39">
        <v>0</v>
      </c>
      <c r="H460" s="37" t="s">
        <v>215</v>
      </c>
      <c r="I460" s="37"/>
    </row>
    <row r="461" spans="1:9" x14ac:dyDescent="0.35">
      <c r="A461" s="75">
        <v>33601</v>
      </c>
      <c r="B461" s="79" t="s">
        <v>278</v>
      </c>
      <c r="C461" s="38">
        <v>0</v>
      </c>
      <c r="D461" s="79" t="s">
        <v>561</v>
      </c>
      <c r="E461" s="36">
        <v>1</v>
      </c>
      <c r="F461" s="39">
        <v>0</v>
      </c>
      <c r="G461" s="39">
        <v>0</v>
      </c>
      <c r="H461" s="37" t="s">
        <v>215</v>
      </c>
      <c r="I461" s="37"/>
    </row>
    <row r="462" spans="1:9" x14ac:dyDescent="0.35">
      <c r="A462" s="75">
        <v>33602</v>
      </c>
      <c r="B462" s="79" t="s">
        <v>278</v>
      </c>
      <c r="C462" s="38">
        <v>0</v>
      </c>
      <c r="D462" s="79" t="s">
        <v>562</v>
      </c>
      <c r="E462" s="36">
        <v>1</v>
      </c>
      <c r="F462" s="39">
        <v>0</v>
      </c>
      <c r="G462" s="39">
        <v>0</v>
      </c>
      <c r="H462" s="37" t="s">
        <v>215</v>
      </c>
      <c r="I462" s="37"/>
    </row>
    <row r="463" spans="1:9" x14ac:dyDescent="0.35">
      <c r="A463" s="75">
        <v>33603</v>
      </c>
      <c r="B463" s="79" t="s">
        <v>278</v>
      </c>
      <c r="C463" s="38">
        <v>0</v>
      </c>
      <c r="D463" s="79" t="s">
        <v>563</v>
      </c>
      <c r="E463" s="36">
        <v>1</v>
      </c>
      <c r="F463" s="39">
        <v>0</v>
      </c>
      <c r="G463" s="39">
        <v>0</v>
      </c>
      <c r="H463" s="37" t="s">
        <v>215</v>
      </c>
      <c r="I463" s="37"/>
    </row>
    <row r="464" spans="1:9" x14ac:dyDescent="0.35">
      <c r="A464" s="75">
        <v>33604</v>
      </c>
      <c r="B464" s="79" t="s">
        <v>278</v>
      </c>
      <c r="C464" s="38">
        <v>0</v>
      </c>
      <c r="D464" s="79" t="s">
        <v>564</v>
      </c>
      <c r="E464" s="36">
        <v>1</v>
      </c>
      <c r="F464" s="39">
        <v>0</v>
      </c>
      <c r="G464" s="39">
        <v>0</v>
      </c>
      <c r="H464" s="37" t="s">
        <v>215</v>
      </c>
      <c r="I464" s="37"/>
    </row>
    <row r="465" spans="1:9" x14ac:dyDescent="0.35">
      <c r="A465" s="75">
        <v>33605</v>
      </c>
      <c r="B465" s="79" t="s">
        <v>278</v>
      </c>
      <c r="C465" s="38">
        <v>0</v>
      </c>
      <c r="D465" s="79" t="s">
        <v>565</v>
      </c>
      <c r="E465" s="36">
        <v>1</v>
      </c>
      <c r="F465" s="39">
        <v>0</v>
      </c>
      <c r="G465" s="39">
        <v>0</v>
      </c>
      <c r="H465" s="37" t="s">
        <v>215</v>
      </c>
      <c r="I465" s="37"/>
    </row>
    <row r="466" spans="1:9" x14ac:dyDescent="0.35">
      <c r="A466" s="75">
        <v>33606</v>
      </c>
      <c r="B466" s="79" t="s">
        <v>278</v>
      </c>
      <c r="C466" s="38">
        <v>0</v>
      </c>
      <c r="D466" s="79" t="s">
        <v>566</v>
      </c>
      <c r="E466" s="36">
        <v>1</v>
      </c>
      <c r="F466" s="39">
        <v>0</v>
      </c>
      <c r="G466" s="39">
        <v>0</v>
      </c>
      <c r="H466" s="37" t="s">
        <v>215</v>
      </c>
      <c r="I466" s="37"/>
    </row>
    <row r="467" spans="1:9" x14ac:dyDescent="0.35">
      <c r="A467" s="75">
        <v>33607</v>
      </c>
      <c r="B467" s="79" t="s">
        <v>278</v>
      </c>
      <c r="C467" s="38">
        <v>0</v>
      </c>
      <c r="D467" s="79" t="s">
        <v>567</v>
      </c>
      <c r="E467" s="36">
        <v>1</v>
      </c>
      <c r="F467" s="39">
        <v>0</v>
      </c>
      <c r="G467" s="39">
        <v>0</v>
      </c>
      <c r="H467" s="37" t="s">
        <v>215</v>
      </c>
      <c r="I467" s="37"/>
    </row>
    <row r="468" spans="1:9" x14ac:dyDescent="0.35">
      <c r="A468" s="75">
        <v>33608</v>
      </c>
      <c r="B468" s="79" t="s">
        <v>278</v>
      </c>
      <c r="C468" s="38">
        <v>0</v>
      </c>
      <c r="D468" s="79" t="s">
        <v>568</v>
      </c>
      <c r="E468" s="36">
        <v>1</v>
      </c>
      <c r="F468" s="39">
        <v>0</v>
      </c>
      <c r="G468" s="39">
        <v>0</v>
      </c>
      <c r="H468" s="37" t="s">
        <v>215</v>
      </c>
      <c r="I468" s="37"/>
    </row>
    <row r="469" spans="1:9" x14ac:dyDescent="0.35">
      <c r="A469" s="75">
        <v>33609</v>
      </c>
      <c r="B469" s="79" t="s">
        <v>278</v>
      </c>
      <c r="C469" s="38">
        <v>0</v>
      </c>
      <c r="D469" s="79" t="s">
        <v>569</v>
      </c>
      <c r="E469" s="36">
        <v>1</v>
      </c>
      <c r="F469" s="39">
        <v>0</v>
      </c>
      <c r="G469" s="39">
        <v>0</v>
      </c>
      <c r="H469" s="37" t="s">
        <v>215</v>
      </c>
      <c r="I469" s="37"/>
    </row>
    <row r="470" spans="1:9" x14ac:dyDescent="0.35">
      <c r="A470" s="75">
        <v>33610</v>
      </c>
      <c r="B470" s="79" t="s">
        <v>278</v>
      </c>
      <c r="C470" s="38">
        <v>0</v>
      </c>
      <c r="D470" s="79" t="s">
        <v>570</v>
      </c>
      <c r="E470" s="36">
        <v>1</v>
      </c>
      <c r="F470" s="39">
        <v>0</v>
      </c>
      <c r="G470" s="39">
        <v>0</v>
      </c>
      <c r="H470" s="37" t="s">
        <v>215</v>
      </c>
      <c r="I470" s="37"/>
    </row>
    <row r="471" spans="1:9" x14ac:dyDescent="0.35">
      <c r="A471" s="75">
        <v>33611</v>
      </c>
      <c r="B471" s="79" t="s">
        <v>278</v>
      </c>
      <c r="C471" s="38">
        <v>0</v>
      </c>
      <c r="D471" s="79" t="s">
        <v>571</v>
      </c>
      <c r="E471" s="36">
        <v>1</v>
      </c>
      <c r="F471" s="39">
        <v>0</v>
      </c>
      <c r="G471" s="39">
        <v>0</v>
      </c>
      <c r="H471" s="37" t="s">
        <v>215</v>
      </c>
      <c r="I471" s="37"/>
    </row>
    <row r="472" spans="1:9" x14ac:dyDescent="0.35">
      <c r="A472" s="75">
        <v>30667</v>
      </c>
      <c r="B472" s="79" t="s">
        <v>278</v>
      </c>
      <c r="C472" s="38">
        <v>25239</v>
      </c>
      <c r="D472" s="79" t="s">
        <v>572</v>
      </c>
      <c r="E472" s="36">
        <v>1</v>
      </c>
      <c r="F472" s="39">
        <v>4.7439999999999998</v>
      </c>
      <c r="G472" s="39">
        <v>13.324999999999999</v>
      </c>
      <c r="H472" s="37" t="s">
        <v>215</v>
      </c>
      <c r="I472" s="37"/>
    </row>
    <row r="473" spans="1:9" x14ac:dyDescent="0.35">
      <c r="A473" s="83"/>
      <c r="B473" s="78" t="s">
        <v>573</v>
      </c>
      <c r="C473" s="43"/>
      <c r="D473" s="78" t="s">
        <v>660</v>
      </c>
      <c r="E473" s="42"/>
      <c r="F473" s="44"/>
      <c r="G473" s="44"/>
      <c r="H473" s="45" t="s">
        <v>169</v>
      </c>
      <c r="I473" s="42"/>
    </row>
    <row r="474" spans="1:9" x14ac:dyDescent="0.35">
      <c r="A474" s="75">
        <v>30427</v>
      </c>
      <c r="B474" s="79" t="s">
        <v>573</v>
      </c>
      <c r="C474" s="38">
        <v>4</v>
      </c>
      <c r="D474" s="79" t="s">
        <v>173</v>
      </c>
      <c r="E474" s="36">
        <v>1</v>
      </c>
      <c r="F474" s="39">
        <v>191.4</v>
      </c>
      <c r="G474" s="39">
        <v>191.93</v>
      </c>
      <c r="H474" s="37" t="s">
        <v>181</v>
      </c>
      <c r="I474" s="37"/>
    </row>
    <row r="475" spans="1:9" x14ac:dyDescent="0.35">
      <c r="A475" s="75">
        <v>18503</v>
      </c>
      <c r="B475" s="79" t="s">
        <v>573</v>
      </c>
      <c r="C475" s="38">
        <v>14</v>
      </c>
      <c r="D475" s="79" t="s">
        <v>574</v>
      </c>
      <c r="E475" s="36">
        <v>1</v>
      </c>
      <c r="F475" s="39">
        <v>4.2839999999999998</v>
      </c>
      <c r="G475" s="39">
        <v>11.712999999999999</v>
      </c>
      <c r="H475" s="37" t="s">
        <v>181</v>
      </c>
      <c r="I475" s="37"/>
    </row>
    <row r="476" spans="1:9" x14ac:dyDescent="0.35">
      <c r="A476" s="75">
        <v>23855</v>
      </c>
      <c r="B476" s="79" t="s">
        <v>573</v>
      </c>
      <c r="C476" s="38">
        <v>11254</v>
      </c>
      <c r="D476" s="79" t="s">
        <v>575</v>
      </c>
      <c r="E476" s="36">
        <v>1</v>
      </c>
      <c r="F476" s="39">
        <v>1.5</v>
      </c>
      <c r="G476" s="39">
        <v>2.5049999999999999</v>
      </c>
      <c r="H476" s="37" t="s">
        <v>181</v>
      </c>
      <c r="I476" s="37"/>
    </row>
    <row r="477" spans="1:9" x14ac:dyDescent="0.35">
      <c r="A477" s="75">
        <v>18852</v>
      </c>
      <c r="B477" s="79" t="s">
        <v>573</v>
      </c>
      <c r="C477" s="38">
        <v>11395</v>
      </c>
      <c r="D477" s="79" t="s">
        <v>576</v>
      </c>
      <c r="E477" s="36">
        <v>1</v>
      </c>
      <c r="F477" s="39">
        <v>0</v>
      </c>
      <c r="G477" s="39">
        <v>3.7559999999999998</v>
      </c>
      <c r="H477" s="37" t="s">
        <v>181</v>
      </c>
      <c r="I477" s="37"/>
    </row>
    <row r="478" spans="1:9" x14ac:dyDescent="0.35">
      <c r="A478" s="75">
        <v>18523</v>
      </c>
      <c r="B478" s="79" t="s">
        <v>573</v>
      </c>
      <c r="C478" s="38">
        <v>19101</v>
      </c>
      <c r="D478" s="79" t="s">
        <v>577</v>
      </c>
      <c r="E478" s="36">
        <v>1</v>
      </c>
      <c r="F478" s="39">
        <v>8.7569999999999997</v>
      </c>
      <c r="G478" s="39">
        <v>14.484999999999999</v>
      </c>
      <c r="H478" s="37" t="s">
        <v>181</v>
      </c>
      <c r="I478" s="37"/>
    </row>
    <row r="479" spans="1:9" x14ac:dyDescent="0.35">
      <c r="A479" s="75">
        <v>12370</v>
      </c>
      <c r="B479" s="79" t="s">
        <v>573</v>
      </c>
      <c r="C479" s="38">
        <v>19201</v>
      </c>
      <c r="D479" s="79" t="s">
        <v>578</v>
      </c>
      <c r="E479" s="36">
        <v>1</v>
      </c>
      <c r="F479" s="39">
        <v>23.68</v>
      </c>
      <c r="G479" s="39">
        <v>32.11</v>
      </c>
      <c r="H479" s="37" t="s">
        <v>181</v>
      </c>
      <c r="I479" s="37"/>
    </row>
    <row r="480" spans="1:9" x14ac:dyDescent="0.35">
      <c r="A480" s="75">
        <v>12371</v>
      </c>
      <c r="B480" s="79" t="s">
        <v>573</v>
      </c>
      <c r="C480" s="38">
        <v>19277</v>
      </c>
      <c r="D480" s="79" t="s">
        <v>579</v>
      </c>
      <c r="E480" s="36">
        <v>1</v>
      </c>
      <c r="F480" s="39">
        <v>0</v>
      </c>
      <c r="G480" s="39">
        <v>5.7679999999999998</v>
      </c>
      <c r="H480" s="37" t="s">
        <v>181</v>
      </c>
      <c r="I480" s="37"/>
    </row>
    <row r="481" spans="1:9" x14ac:dyDescent="0.35">
      <c r="A481" s="75">
        <v>757</v>
      </c>
      <c r="B481" s="79" t="s">
        <v>573</v>
      </c>
      <c r="C481" s="38">
        <v>52</v>
      </c>
      <c r="D481" s="79" t="s">
        <v>580</v>
      </c>
      <c r="E481" s="36">
        <v>1</v>
      </c>
      <c r="F481" s="39">
        <v>25.087</v>
      </c>
      <c r="G481" s="39">
        <v>41.366999999999997</v>
      </c>
      <c r="H481" s="37" t="s">
        <v>193</v>
      </c>
      <c r="I481" s="37"/>
    </row>
    <row r="482" spans="1:9" x14ac:dyDescent="0.35">
      <c r="A482" s="75">
        <v>27966</v>
      </c>
      <c r="B482" s="79" t="s">
        <v>573</v>
      </c>
      <c r="C482" s="38">
        <v>0</v>
      </c>
      <c r="D482" s="79" t="s">
        <v>581</v>
      </c>
      <c r="E482" s="36">
        <v>1</v>
      </c>
      <c r="F482" s="39">
        <v>0</v>
      </c>
      <c r="G482" s="39">
        <v>0</v>
      </c>
      <c r="H482" s="37" t="s">
        <v>215</v>
      </c>
      <c r="I482" s="37"/>
    </row>
    <row r="483" spans="1:9" x14ac:dyDescent="0.35">
      <c r="A483" s="75">
        <v>31601</v>
      </c>
      <c r="B483" s="79" t="s">
        <v>573</v>
      </c>
      <c r="C483" s="38">
        <v>0</v>
      </c>
      <c r="D483" s="79" t="s">
        <v>582</v>
      </c>
      <c r="E483" s="36">
        <v>1</v>
      </c>
      <c r="F483" s="39"/>
      <c r="G483" s="39"/>
      <c r="H483" s="37" t="s">
        <v>215</v>
      </c>
      <c r="I483" s="37"/>
    </row>
    <row r="484" spans="1:9" x14ac:dyDescent="0.35">
      <c r="A484" s="83"/>
      <c r="B484" s="78" t="s">
        <v>583</v>
      </c>
      <c r="C484" s="43"/>
      <c r="D484" s="78" t="s">
        <v>661</v>
      </c>
      <c r="E484" s="42"/>
      <c r="F484" s="44"/>
      <c r="G484" s="44"/>
      <c r="H484" s="45" t="s">
        <v>169</v>
      </c>
      <c r="I484" s="42"/>
    </row>
    <row r="485" spans="1:9" x14ac:dyDescent="0.35">
      <c r="A485" s="75">
        <v>33547</v>
      </c>
      <c r="B485" s="79" t="s">
        <v>583</v>
      </c>
      <c r="C485" s="38">
        <v>2</v>
      </c>
      <c r="D485" s="79" t="s">
        <v>584</v>
      </c>
      <c r="E485" s="36">
        <v>1</v>
      </c>
      <c r="F485" s="39">
        <v>5.74</v>
      </c>
      <c r="G485" s="39">
        <v>6.33</v>
      </c>
      <c r="H485" s="37" t="s">
        <v>181</v>
      </c>
      <c r="I485" s="37"/>
    </row>
    <row r="486" spans="1:9" x14ac:dyDescent="0.35">
      <c r="A486" s="75">
        <v>33550</v>
      </c>
      <c r="B486" s="79" t="s">
        <v>583</v>
      </c>
      <c r="C486" s="38">
        <v>2</v>
      </c>
      <c r="D486" s="79" t="s">
        <v>585</v>
      </c>
      <c r="E486" s="36">
        <v>1</v>
      </c>
      <c r="F486" s="39">
        <v>82.3</v>
      </c>
      <c r="G486" s="39">
        <v>82.3</v>
      </c>
      <c r="H486" s="37" t="s">
        <v>181</v>
      </c>
      <c r="I486" s="37"/>
    </row>
    <row r="487" spans="1:9" x14ac:dyDescent="0.35">
      <c r="A487" s="75">
        <v>23831</v>
      </c>
      <c r="B487" s="79" t="s">
        <v>583</v>
      </c>
      <c r="C487" s="38">
        <v>3</v>
      </c>
      <c r="D487" s="79" t="s">
        <v>586</v>
      </c>
      <c r="E487" s="36">
        <v>1</v>
      </c>
      <c r="F487" s="39">
        <v>122.2</v>
      </c>
      <c r="G487" s="39">
        <v>126.4</v>
      </c>
      <c r="H487" s="37" t="s">
        <v>181</v>
      </c>
      <c r="I487" s="37"/>
    </row>
    <row r="488" spans="1:9" x14ac:dyDescent="0.35">
      <c r="A488" s="75">
        <v>29587</v>
      </c>
      <c r="B488" s="79" t="s">
        <v>583</v>
      </c>
      <c r="C488" s="38">
        <v>3</v>
      </c>
      <c r="D488" s="79" t="s">
        <v>587</v>
      </c>
      <c r="E488" s="36">
        <v>1</v>
      </c>
      <c r="F488" s="39">
        <v>126.5</v>
      </c>
      <c r="G488" s="39">
        <v>130</v>
      </c>
      <c r="H488" s="37" t="s">
        <v>181</v>
      </c>
      <c r="I488" s="37"/>
    </row>
    <row r="489" spans="1:9" x14ac:dyDescent="0.35">
      <c r="A489" s="75">
        <v>33552</v>
      </c>
      <c r="B489" s="79" t="s">
        <v>583</v>
      </c>
      <c r="C489" s="38">
        <v>8</v>
      </c>
      <c r="D489" s="79" t="s">
        <v>588</v>
      </c>
      <c r="E489" s="36">
        <v>1</v>
      </c>
      <c r="F489" s="39">
        <v>35</v>
      </c>
      <c r="G489" s="39">
        <v>36</v>
      </c>
      <c r="H489" s="37" t="s">
        <v>181</v>
      </c>
      <c r="I489" s="37"/>
    </row>
    <row r="490" spans="1:9" x14ac:dyDescent="0.35">
      <c r="A490" s="75">
        <v>33548</v>
      </c>
      <c r="B490" s="79" t="s">
        <v>583</v>
      </c>
      <c r="C490" s="38">
        <v>17</v>
      </c>
      <c r="D490" s="79" t="s">
        <v>589</v>
      </c>
      <c r="E490" s="36">
        <v>1</v>
      </c>
      <c r="F490" s="39">
        <v>13.59</v>
      </c>
      <c r="G490" s="39">
        <v>13.85</v>
      </c>
      <c r="H490" s="37" t="s">
        <v>181</v>
      </c>
      <c r="I490" s="37"/>
    </row>
    <row r="491" spans="1:9" x14ac:dyDescent="0.35">
      <c r="A491" s="75">
        <v>33554</v>
      </c>
      <c r="B491" s="79" t="s">
        <v>583</v>
      </c>
      <c r="C491" s="38">
        <v>21</v>
      </c>
      <c r="D491" s="79" t="s">
        <v>590</v>
      </c>
      <c r="E491" s="36">
        <v>1</v>
      </c>
      <c r="F491" s="39">
        <v>3</v>
      </c>
      <c r="G491" s="39">
        <v>3.5</v>
      </c>
      <c r="H491" s="37" t="s">
        <v>181</v>
      </c>
      <c r="I491" s="37"/>
    </row>
    <row r="492" spans="1:9" x14ac:dyDescent="0.35">
      <c r="A492" s="75">
        <v>28070</v>
      </c>
      <c r="B492" s="79" t="s">
        <v>583</v>
      </c>
      <c r="C492" s="38">
        <v>11106</v>
      </c>
      <c r="D492" s="79" t="s">
        <v>591</v>
      </c>
      <c r="E492" s="36">
        <v>1</v>
      </c>
      <c r="F492" s="39">
        <v>0.3</v>
      </c>
      <c r="G492" s="39">
        <v>0.3</v>
      </c>
      <c r="H492" s="37" t="s">
        <v>181</v>
      </c>
      <c r="I492" s="37"/>
    </row>
    <row r="493" spans="1:9" x14ac:dyDescent="0.35">
      <c r="A493" s="75">
        <v>29588</v>
      </c>
      <c r="B493" s="79" t="s">
        <v>583</v>
      </c>
      <c r="C493" s="38">
        <v>11251</v>
      </c>
      <c r="D493" s="79" t="s">
        <v>592</v>
      </c>
      <c r="E493" s="36">
        <v>1</v>
      </c>
      <c r="F493" s="39">
        <v>1.1499999999999999</v>
      </c>
      <c r="G493" s="39">
        <v>1.55</v>
      </c>
      <c r="H493" s="37" t="s">
        <v>181</v>
      </c>
      <c r="I493" s="37"/>
    </row>
    <row r="494" spans="1:9" x14ac:dyDescent="0.35">
      <c r="A494" s="75">
        <v>33551</v>
      </c>
      <c r="B494" s="79" t="s">
        <v>583</v>
      </c>
      <c r="C494" s="38">
        <v>11384</v>
      </c>
      <c r="D494" s="79" t="s">
        <v>593</v>
      </c>
      <c r="E494" s="36">
        <v>1</v>
      </c>
      <c r="F494" s="39">
        <v>2.6</v>
      </c>
      <c r="G494" s="39">
        <v>2.6</v>
      </c>
      <c r="H494" s="37" t="s">
        <v>181</v>
      </c>
      <c r="I494" s="37"/>
    </row>
    <row r="495" spans="1:9" x14ac:dyDescent="0.35">
      <c r="A495" s="75">
        <v>21083</v>
      </c>
      <c r="B495" s="79" t="s">
        <v>583</v>
      </c>
      <c r="C495" s="38">
        <v>3</v>
      </c>
      <c r="D495" s="79" t="s">
        <v>594</v>
      </c>
      <c r="E495" s="36">
        <v>1</v>
      </c>
      <c r="F495" s="39">
        <v>143.9</v>
      </c>
      <c r="G495" s="39">
        <v>147.4</v>
      </c>
      <c r="H495" s="37" t="s">
        <v>193</v>
      </c>
      <c r="I495" s="37"/>
    </row>
    <row r="496" spans="1:9" x14ac:dyDescent="0.35">
      <c r="A496" s="75">
        <v>33546</v>
      </c>
      <c r="B496" s="79" t="s">
        <v>583</v>
      </c>
      <c r="C496" s="38">
        <v>13106</v>
      </c>
      <c r="D496" s="79" t="s">
        <v>595</v>
      </c>
      <c r="E496" s="36">
        <v>1</v>
      </c>
      <c r="F496" s="39">
        <v>0.5</v>
      </c>
      <c r="G496" s="39">
        <v>2.4</v>
      </c>
      <c r="H496" s="37" t="s">
        <v>193</v>
      </c>
      <c r="I496" s="37"/>
    </row>
    <row r="497" spans="1:9" x14ac:dyDescent="0.35">
      <c r="A497" s="75">
        <v>23808</v>
      </c>
      <c r="B497" s="79" t="s">
        <v>583</v>
      </c>
      <c r="C497" s="38">
        <v>41</v>
      </c>
      <c r="D497" s="79" t="s">
        <v>596</v>
      </c>
      <c r="E497" s="36">
        <v>1</v>
      </c>
      <c r="F497" s="39">
        <v>12.2</v>
      </c>
      <c r="G497" s="39">
        <v>13</v>
      </c>
      <c r="H497" s="37" t="s">
        <v>215</v>
      </c>
      <c r="I497" s="37"/>
    </row>
    <row r="498" spans="1:9" x14ac:dyDescent="0.35">
      <c r="A498" s="75">
        <v>23832</v>
      </c>
      <c r="B498" s="79" t="s">
        <v>583</v>
      </c>
      <c r="C498" s="38">
        <v>22155</v>
      </c>
      <c r="D498" s="79" t="s">
        <v>597</v>
      </c>
      <c r="E498" s="36">
        <v>1</v>
      </c>
      <c r="F498" s="39">
        <v>2.5000000000000001E-2</v>
      </c>
      <c r="G498" s="39">
        <v>1.01</v>
      </c>
      <c r="H498" s="37" t="s">
        <v>215</v>
      </c>
      <c r="I498" s="37"/>
    </row>
    <row r="499" spans="1:9" x14ac:dyDescent="0.35">
      <c r="A499" s="83"/>
      <c r="B499" s="78" t="s">
        <v>598</v>
      </c>
      <c r="C499" s="43"/>
      <c r="D499" s="78" t="s">
        <v>662</v>
      </c>
      <c r="E499" s="42"/>
      <c r="F499" s="44"/>
      <c r="G499" s="44"/>
      <c r="H499" s="45" t="s">
        <v>169</v>
      </c>
      <c r="I499" s="42"/>
    </row>
    <row r="500" spans="1:9" x14ac:dyDescent="0.35">
      <c r="A500" s="75">
        <v>17555</v>
      </c>
      <c r="B500" s="79" t="s">
        <v>598</v>
      </c>
      <c r="C500" s="38">
        <v>15</v>
      </c>
      <c r="D500" s="79" t="s">
        <v>599</v>
      </c>
      <c r="E500" s="36">
        <v>1</v>
      </c>
      <c r="F500" s="39">
        <v>12.802</v>
      </c>
      <c r="G500" s="39">
        <v>12.824</v>
      </c>
      <c r="H500" s="37" t="s">
        <v>181</v>
      </c>
      <c r="I500" s="37">
        <v>71</v>
      </c>
    </row>
    <row r="501" spans="1:9" x14ac:dyDescent="0.35">
      <c r="A501" s="75">
        <v>18902</v>
      </c>
      <c r="B501" s="79" t="s">
        <v>598</v>
      </c>
      <c r="C501" s="38">
        <v>52</v>
      </c>
      <c r="D501" s="79" t="s">
        <v>600</v>
      </c>
      <c r="E501" s="36">
        <v>1</v>
      </c>
      <c r="F501" s="39">
        <v>46.350999999999999</v>
      </c>
      <c r="G501" s="39">
        <v>47.225000000000001</v>
      </c>
      <c r="H501" s="37" t="s">
        <v>181</v>
      </c>
      <c r="I501" s="37">
        <v>976</v>
      </c>
    </row>
    <row r="502" spans="1:9" x14ac:dyDescent="0.35">
      <c r="A502" s="75">
        <v>18926</v>
      </c>
      <c r="B502" s="79" t="s">
        <v>598</v>
      </c>
      <c r="C502" s="38">
        <v>11230</v>
      </c>
      <c r="D502" s="79" t="s">
        <v>601</v>
      </c>
      <c r="E502" s="36">
        <v>1</v>
      </c>
      <c r="F502" s="39">
        <v>44.073999999999998</v>
      </c>
      <c r="G502" s="39">
        <v>44.08</v>
      </c>
      <c r="H502" s="37" t="s">
        <v>181</v>
      </c>
      <c r="I502" s="37">
        <v>382</v>
      </c>
    </row>
    <row r="503" spans="1:9" x14ac:dyDescent="0.35">
      <c r="A503" s="75">
        <v>23361</v>
      </c>
      <c r="B503" s="79" t="s">
        <v>598</v>
      </c>
      <c r="C503" s="38">
        <v>13151</v>
      </c>
      <c r="D503" s="79" t="s">
        <v>602</v>
      </c>
      <c r="E503" s="36">
        <v>1</v>
      </c>
      <c r="F503" s="39">
        <v>17.469000000000001</v>
      </c>
      <c r="G503" s="39">
        <v>17.495000000000001</v>
      </c>
      <c r="H503" s="37" t="s">
        <v>181</v>
      </c>
      <c r="I503" s="37">
        <v>447</v>
      </c>
    </row>
    <row r="504" spans="1:9" x14ac:dyDescent="0.35">
      <c r="A504" s="75">
        <v>18911</v>
      </c>
      <c r="B504" s="79" t="s">
        <v>598</v>
      </c>
      <c r="C504" s="38">
        <v>13165</v>
      </c>
      <c r="D504" s="79" t="s">
        <v>603</v>
      </c>
      <c r="E504" s="36">
        <v>1</v>
      </c>
      <c r="F504" s="39">
        <v>4.8259999999999996</v>
      </c>
      <c r="G504" s="39">
        <v>4.8339999999999996</v>
      </c>
      <c r="H504" s="37" t="s">
        <v>181</v>
      </c>
      <c r="I504" s="37">
        <v>450</v>
      </c>
    </row>
    <row r="505" spans="1:9" x14ac:dyDescent="0.35">
      <c r="A505" s="75">
        <v>27489</v>
      </c>
      <c r="B505" s="79" t="s">
        <v>598</v>
      </c>
      <c r="C505" s="38">
        <v>13171</v>
      </c>
      <c r="D505" s="79" t="s">
        <v>604</v>
      </c>
      <c r="E505" s="36">
        <v>1</v>
      </c>
      <c r="F505" s="39">
        <v>2.5270000000000001</v>
      </c>
      <c r="G505" s="39">
        <v>2.5489999999999999</v>
      </c>
      <c r="H505" s="37" t="s">
        <v>181</v>
      </c>
      <c r="I505" s="37">
        <v>451</v>
      </c>
    </row>
    <row r="506" spans="1:9" x14ac:dyDescent="0.35">
      <c r="A506" s="75">
        <v>23358</v>
      </c>
      <c r="B506" s="79" t="s">
        <v>598</v>
      </c>
      <c r="C506" s="38">
        <v>14107</v>
      </c>
      <c r="D506" s="79" t="s">
        <v>605</v>
      </c>
      <c r="E506" s="36">
        <v>1</v>
      </c>
      <c r="F506" s="39">
        <v>4.149</v>
      </c>
      <c r="G506" s="39">
        <v>4.1719999999999997</v>
      </c>
      <c r="H506" s="37" t="s">
        <v>181</v>
      </c>
      <c r="I506" s="37">
        <v>494</v>
      </c>
    </row>
    <row r="507" spans="1:9" x14ac:dyDescent="0.35">
      <c r="A507" s="75">
        <v>27486</v>
      </c>
      <c r="B507" s="79" t="s">
        <v>598</v>
      </c>
      <c r="C507" s="38">
        <v>14107</v>
      </c>
      <c r="D507" s="79" t="s">
        <v>606</v>
      </c>
      <c r="E507" s="36">
        <v>1</v>
      </c>
      <c r="F507" s="39">
        <v>7.9909999999999997</v>
      </c>
      <c r="G507" s="39">
        <v>8.0129999999999999</v>
      </c>
      <c r="H507" s="37" t="s">
        <v>181</v>
      </c>
      <c r="I507" s="37">
        <v>495</v>
      </c>
    </row>
    <row r="508" spans="1:9" x14ac:dyDescent="0.35">
      <c r="A508" s="75">
        <v>23357</v>
      </c>
      <c r="B508" s="79" t="s">
        <v>598</v>
      </c>
      <c r="C508" s="38">
        <v>14133</v>
      </c>
      <c r="D508" s="79" t="s">
        <v>607</v>
      </c>
      <c r="E508" s="36">
        <v>1</v>
      </c>
      <c r="F508" s="39">
        <v>15.375999999999999</v>
      </c>
      <c r="G508" s="39">
        <v>15.38</v>
      </c>
      <c r="H508" s="37" t="s">
        <v>181</v>
      </c>
      <c r="I508" s="37">
        <v>500</v>
      </c>
    </row>
    <row r="509" spans="1:9" x14ac:dyDescent="0.35">
      <c r="A509" s="75">
        <v>27488</v>
      </c>
      <c r="B509" s="79" t="s">
        <v>598</v>
      </c>
      <c r="C509" s="38">
        <v>21114</v>
      </c>
      <c r="D509" s="79" t="s">
        <v>608</v>
      </c>
      <c r="E509" s="36">
        <v>1</v>
      </c>
      <c r="F509" s="39">
        <v>0.49199999999999999</v>
      </c>
      <c r="G509" s="39">
        <v>0.496</v>
      </c>
      <c r="H509" s="37" t="s">
        <v>181</v>
      </c>
      <c r="I509" s="37">
        <v>1060</v>
      </c>
    </row>
    <row r="510" spans="1:9" x14ac:dyDescent="0.35">
      <c r="A510" s="75">
        <v>30103</v>
      </c>
      <c r="B510" s="79" t="s">
        <v>598</v>
      </c>
      <c r="C510" s="38">
        <v>22250</v>
      </c>
      <c r="D510" s="79" t="s">
        <v>609</v>
      </c>
      <c r="E510" s="36">
        <v>1</v>
      </c>
      <c r="F510" s="39">
        <v>26.074999999999999</v>
      </c>
      <c r="G510" s="39">
        <v>26.077000000000002</v>
      </c>
      <c r="H510" s="37" t="s">
        <v>181</v>
      </c>
      <c r="I510" s="37"/>
    </row>
    <row r="511" spans="1:9" x14ac:dyDescent="0.35">
      <c r="A511" s="75">
        <v>3182</v>
      </c>
      <c r="B511" s="79" t="s">
        <v>598</v>
      </c>
      <c r="C511" s="38">
        <v>23130</v>
      </c>
      <c r="D511" s="79" t="s">
        <v>610</v>
      </c>
      <c r="E511" s="36">
        <v>1</v>
      </c>
      <c r="F511" s="39">
        <v>0.9</v>
      </c>
      <c r="G511" s="39">
        <v>0.94</v>
      </c>
      <c r="H511" s="37" t="s">
        <v>181</v>
      </c>
      <c r="I511" s="37">
        <v>1003</v>
      </c>
    </row>
    <row r="512" spans="1:9" x14ac:dyDescent="0.35">
      <c r="A512" s="75">
        <v>3192</v>
      </c>
      <c r="B512" s="79" t="s">
        <v>598</v>
      </c>
      <c r="C512" s="38">
        <v>23136</v>
      </c>
      <c r="D512" s="79" t="s">
        <v>611</v>
      </c>
      <c r="E512" s="36">
        <v>1</v>
      </c>
      <c r="F512" s="39">
        <v>9.15</v>
      </c>
      <c r="G512" s="39">
        <v>9.16</v>
      </c>
      <c r="H512" s="37" t="s">
        <v>181</v>
      </c>
      <c r="I512" s="37">
        <v>1008</v>
      </c>
    </row>
    <row r="513" spans="1:9" x14ac:dyDescent="0.35">
      <c r="A513" s="75">
        <v>18904</v>
      </c>
      <c r="B513" s="79" t="s">
        <v>598</v>
      </c>
      <c r="C513" s="38">
        <v>23190</v>
      </c>
      <c r="D513" s="79" t="s">
        <v>612</v>
      </c>
      <c r="E513" s="36">
        <v>1</v>
      </c>
      <c r="F513" s="39">
        <v>6.7149999999999999</v>
      </c>
      <c r="G513" s="39">
        <v>6.7249999999999996</v>
      </c>
      <c r="H513" s="37" t="s">
        <v>181</v>
      </c>
      <c r="I513" s="37">
        <v>1018</v>
      </c>
    </row>
    <row r="514" spans="1:9" x14ac:dyDescent="0.35">
      <c r="A514" s="75">
        <v>18906</v>
      </c>
      <c r="B514" s="79" t="s">
        <v>598</v>
      </c>
      <c r="C514" s="38">
        <v>25102</v>
      </c>
      <c r="D514" s="79" t="s">
        <v>613</v>
      </c>
      <c r="E514" s="36">
        <v>1</v>
      </c>
      <c r="F514" s="39">
        <v>2.4729999999999999</v>
      </c>
      <c r="G514" s="39">
        <v>2.4790000000000001</v>
      </c>
      <c r="H514" s="37" t="s">
        <v>181</v>
      </c>
      <c r="I514" s="37">
        <v>901</v>
      </c>
    </row>
    <row r="515" spans="1:9" x14ac:dyDescent="0.35">
      <c r="A515" s="75">
        <v>18910</v>
      </c>
      <c r="B515" s="79" t="s">
        <v>598</v>
      </c>
      <c r="C515" s="38">
        <v>25107</v>
      </c>
      <c r="D515" s="79" t="s">
        <v>614</v>
      </c>
      <c r="E515" s="36">
        <v>1</v>
      </c>
      <c r="F515" s="39">
        <v>1.1459999999999999</v>
      </c>
      <c r="G515" s="39">
        <v>1.1519999999999999</v>
      </c>
      <c r="H515" s="37" t="s">
        <v>181</v>
      </c>
      <c r="I515" s="37">
        <v>903</v>
      </c>
    </row>
    <row r="516" spans="1:9" x14ac:dyDescent="0.35">
      <c r="A516" s="75">
        <v>18916</v>
      </c>
      <c r="B516" s="79" t="s">
        <v>598</v>
      </c>
      <c r="C516" s="38">
        <v>52</v>
      </c>
      <c r="D516" s="79" t="s">
        <v>615</v>
      </c>
      <c r="E516" s="36">
        <v>1</v>
      </c>
      <c r="F516" s="39">
        <v>25.315000000000001</v>
      </c>
      <c r="G516" s="39">
        <v>25.337</v>
      </c>
      <c r="H516" s="37" t="s">
        <v>193</v>
      </c>
      <c r="I516" s="37">
        <v>612</v>
      </c>
    </row>
    <row r="517" spans="1:9" x14ac:dyDescent="0.35">
      <c r="A517" s="75">
        <v>17575</v>
      </c>
      <c r="B517" s="79" t="s">
        <v>598</v>
      </c>
      <c r="C517" s="38">
        <v>59</v>
      </c>
      <c r="D517" s="79" t="s">
        <v>616</v>
      </c>
      <c r="E517" s="36">
        <v>1</v>
      </c>
      <c r="F517" s="39">
        <v>1.532</v>
      </c>
      <c r="G517" s="39">
        <v>1.5980000000000001</v>
      </c>
      <c r="H517" s="37" t="s">
        <v>193</v>
      </c>
      <c r="I517" s="37">
        <v>698</v>
      </c>
    </row>
    <row r="518" spans="1:9" x14ac:dyDescent="0.35">
      <c r="A518" s="75">
        <v>30376</v>
      </c>
      <c r="B518" s="79" t="s">
        <v>598</v>
      </c>
      <c r="C518" s="38">
        <v>14202</v>
      </c>
      <c r="D518" s="79" t="s">
        <v>617</v>
      </c>
      <c r="E518" s="36">
        <v>1</v>
      </c>
      <c r="F518" s="39">
        <v>1.48</v>
      </c>
      <c r="G518" s="39">
        <v>1.48</v>
      </c>
      <c r="H518" s="37" t="s">
        <v>193</v>
      </c>
      <c r="I518" s="37"/>
    </row>
    <row r="519" spans="1:9" x14ac:dyDescent="0.35">
      <c r="A519" s="75">
        <v>27491</v>
      </c>
      <c r="B519" s="79" t="s">
        <v>598</v>
      </c>
      <c r="C519" s="38">
        <v>17151</v>
      </c>
      <c r="D519" s="79" t="s">
        <v>618</v>
      </c>
      <c r="E519" s="36">
        <v>1</v>
      </c>
      <c r="F519" s="39">
        <v>8.0399999999999991</v>
      </c>
      <c r="G519" s="39">
        <v>8.0440000000000005</v>
      </c>
      <c r="H519" s="37" t="s">
        <v>193</v>
      </c>
      <c r="I519" s="37">
        <v>182</v>
      </c>
    </row>
    <row r="520" spans="1:9" x14ac:dyDescent="0.35">
      <c r="A520" s="75">
        <v>2101</v>
      </c>
      <c r="B520" s="79" t="s">
        <v>598</v>
      </c>
      <c r="C520" s="38">
        <v>17152</v>
      </c>
      <c r="D520" s="79" t="s">
        <v>619</v>
      </c>
      <c r="E520" s="36">
        <v>1</v>
      </c>
      <c r="F520" s="39">
        <v>8.6999999999999993</v>
      </c>
      <c r="G520" s="39">
        <v>8.74</v>
      </c>
      <c r="H520" s="37" t="s">
        <v>193</v>
      </c>
      <c r="I520" s="37">
        <v>185</v>
      </c>
    </row>
    <row r="521" spans="1:9" x14ac:dyDescent="0.35">
      <c r="A521" s="75">
        <v>31350</v>
      </c>
      <c r="B521" s="79" t="s">
        <v>598</v>
      </c>
      <c r="C521" s="38">
        <v>17159</v>
      </c>
      <c r="D521" s="79" t="s">
        <v>620</v>
      </c>
      <c r="E521" s="36">
        <v>1</v>
      </c>
      <c r="F521" s="39">
        <v>1.25</v>
      </c>
      <c r="G521" s="39">
        <v>1.25</v>
      </c>
      <c r="H521" s="37" t="s">
        <v>193</v>
      </c>
      <c r="I521" s="37"/>
    </row>
    <row r="522" spans="1:9" x14ac:dyDescent="0.35">
      <c r="A522" s="75">
        <v>17587</v>
      </c>
      <c r="B522" s="79" t="s">
        <v>598</v>
      </c>
      <c r="C522" s="38">
        <v>20171</v>
      </c>
      <c r="D522" s="79" t="s">
        <v>621</v>
      </c>
      <c r="E522" s="36">
        <v>1</v>
      </c>
      <c r="F522" s="39">
        <v>9.0690000000000008</v>
      </c>
      <c r="G522" s="39">
        <v>9.1050000000000004</v>
      </c>
      <c r="H522" s="37" t="s">
        <v>193</v>
      </c>
      <c r="I522" s="37">
        <v>319</v>
      </c>
    </row>
    <row r="523" spans="1:9" x14ac:dyDescent="0.35">
      <c r="A523" s="75">
        <v>18928</v>
      </c>
      <c r="B523" s="79" t="s">
        <v>598</v>
      </c>
      <c r="C523" s="38">
        <v>20181</v>
      </c>
      <c r="D523" s="79" t="s">
        <v>622</v>
      </c>
      <c r="E523" s="36">
        <v>1</v>
      </c>
      <c r="F523" s="39">
        <v>11.768000000000001</v>
      </c>
      <c r="G523" s="39">
        <v>11.814</v>
      </c>
      <c r="H523" s="37" t="s">
        <v>193</v>
      </c>
      <c r="I523" s="37">
        <v>327</v>
      </c>
    </row>
    <row r="524" spans="1:9" x14ac:dyDescent="0.35">
      <c r="A524" s="75">
        <v>18896</v>
      </c>
      <c r="B524" s="79" t="s">
        <v>598</v>
      </c>
      <c r="C524" s="38">
        <v>23198</v>
      </c>
      <c r="D524" s="79" t="s">
        <v>623</v>
      </c>
      <c r="E524" s="36">
        <v>1</v>
      </c>
      <c r="F524" s="39">
        <v>2.7469999999999999</v>
      </c>
      <c r="G524" s="39">
        <v>2.7589999999999999</v>
      </c>
      <c r="H524" s="37" t="s">
        <v>193</v>
      </c>
      <c r="I524" s="37">
        <v>1022</v>
      </c>
    </row>
    <row r="525" spans="1:9" x14ac:dyDescent="0.35">
      <c r="A525" s="75">
        <v>18920</v>
      </c>
      <c r="B525" s="79" t="s">
        <v>598</v>
      </c>
      <c r="C525" s="38">
        <v>24112</v>
      </c>
      <c r="D525" s="79" t="s">
        <v>624</v>
      </c>
      <c r="E525" s="36">
        <v>1</v>
      </c>
      <c r="F525" s="39">
        <v>4.5069999999999997</v>
      </c>
      <c r="G525" s="39">
        <v>4.5650000000000004</v>
      </c>
      <c r="H525" s="37" t="s">
        <v>193</v>
      </c>
      <c r="I525" s="37">
        <v>632</v>
      </c>
    </row>
    <row r="526" spans="1:9" x14ac:dyDescent="0.35">
      <c r="A526" s="75">
        <v>18924</v>
      </c>
      <c r="B526" s="79" t="s">
        <v>598</v>
      </c>
      <c r="C526" s="38">
        <v>24128</v>
      </c>
      <c r="D526" s="79" t="s">
        <v>625</v>
      </c>
      <c r="E526" s="36">
        <v>1</v>
      </c>
      <c r="F526" s="39">
        <v>19.478000000000002</v>
      </c>
      <c r="G526" s="39">
        <v>19.577999999999999</v>
      </c>
      <c r="H526" s="37" t="s">
        <v>193</v>
      </c>
      <c r="I526" s="37">
        <v>640</v>
      </c>
    </row>
    <row r="527" spans="1:9" x14ac:dyDescent="0.35">
      <c r="A527" s="75">
        <v>30102</v>
      </c>
      <c r="B527" s="79" t="s">
        <v>598</v>
      </c>
      <c r="C527" s="38">
        <v>25182</v>
      </c>
      <c r="D527" s="79" t="s">
        <v>626</v>
      </c>
      <c r="E527" s="36">
        <v>1</v>
      </c>
      <c r="F527" s="39">
        <v>21.713999999999999</v>
      </c>
      <c r="G527" s="39">
        <v>21.76</v>
      </c>
      <c r="H527" s="37" t="s">
        <v>193</v>
      </c>
      <c r="I527" s="37">
        <v>929</v>
      </c>
    </row>
    <row r="528" spans="1:9" x14ac:dyDescent="0.35">
      <c r="A528" s="75">
        <v>17575</v>
      </c>
      <c r="B528" s="79" t="s">
        <v>598</v>
      </c>
      <c r="C528" s="38">
        <v>59</v>
      </c>
      <c r="D528" s="79" t="s">
        <v>616</v>
      </c>
      <c r="E528" s="36">
        <v>1</v>
      </c>
      <c r="F528" s="39">
        <v>1.532</v>
      </c>
      <c r="G528" s="39">
        <v>1.5980000000000001</v>
      </c>
      <c r="H528" s="37" t="s">
        <v>215</v>
      </c>
      <c r="I528" s="37">
        <v>698</v>
      </c>
    </row>
    <row r="529" spans="1:9" x14ac:dyDescent="0.35">
      <c r="A529" s="83"/>
      <c r="B529" s="78" t="s">
        <v>627</v>
      </c>
      <c r="C529" s="43"/>
      <c r="D529" s="78" t="s">
        <v>663</v>
      </c>
      <c r="E529" s="42"/>
      <c r="F529" s="44"/>
      <c r="G529" s="44"/>
      <c r="H529" s="45" t="s">
        <v>169</v>
      </c>
      <c r="I529" s="42"/>
    </row>
    <row r="530" spans="1:9" x14ac:dyDescent="0.35">
      <c r="A530" s="75">
        <v>23295</v>
      </c>
      <c r="B530" s="79" t="s">
        <v>627</v>
      </c>
      <c r="C530" s="38">
        <v>1</v>
      </c>
      <c r="D530" s="79" t="s">
        <v>248</v>
      </c>
      <c r="E530" s="36">
        <v>2</v>
      </c>
      <c r="F530" s="39">
        <v>40.302999999999997</v>
      </c>
      <c r="G530" s="39">
        <v>49</v>
      </c>
      <c r="H530" s="37" t="s">
        <v>193</v>
      </c>
      <c r="I530" s="37"/>
    </row>
    <row r="531" spans="1:9" x14ac:dyDescent="0.35">
      <c r="A531" s="75">
        <v>30108</v>
      </c>
      <c r="B531" s="79" t="s">
        <v>627</v>
      </c>
      <c r="C531" s="38">
        <v>1</v>
      </c>
      <c r="D531" s="79" t="s">
        <v>248</v>
      </c>
      <c r="E531" s="36">
        <v>1</v>
      </c>
      <c r="F531" s="39">
        <v>63.691000000000003</v>
      </c>
      <c r="G531" s="39">
        <v>70.637</v>
      </c>
      <c r="H531" s="37" t="s">
        <v>193</v>
      </c>
      <c r="I531" s="37"/>
    </row>
    <row r="532" spans="1:9" x14ac:dyDescent="0.35">
      <c r="A532" s="75">
        <v>31588</v>
      </c>
      <c r="B532" s="79" t="s">
        <v>627</v>
      </c>
      <c r="C532" s="38">
        <v>1</v>
      </c>
      <c r="D532" s="79" t="s">
        <v>628</v>
      </c>
      <c r="E532" s="36">
        <v>1</v>
      </c>
      <c r="F532" s="39">
        <v>186.41900000000001</v>
      </c>
      <c r="G532" s="39">
        <v>192.649</v>
      </c>
      <c r="H532" s="37" t="s">
        <v>193</v>
      </c>
      <c r="I532" s="37"/>
    </row>
    <row r="533" spans="1:9" x14ac:dyDescent="0.35">
      <c r="A533" s="75">
        <v>31573</v>
      </c>
      <c r="B533" s="79" t="s">
        <v>627</v>
      </c>
      <c r="C533" s="38">
        <v>2</v>
      </c>
      <c r="D533" s="79" t="s">
        <v>629</v>
      </c>
      <c r="E533" s="36">
        <v>2</v>
      </c>
      <c r="F533" s="39">
        <v>5.9749999999999996</v>
      </c>
      <c r="G533" s="39">
        <v>9.93</v>
      </c>
      <c r="H533" s="37" t="s">
        <v>193</v>
      </c>
      <c r="I533" s="37"/>
    </row>
    <row r="534" spans="1:9" x14ac:dyDescent="0.35">
      <c r="A534" s="75">
        <v>31572</v>
      </c>
      <c r="B534" s="79" t="s">
        <v>627</v>
      </c>
      <c r="C534" s="38">
        <v>2</v>
      </c>
      <c r="D534" s="79" t="s">
        <v>629</v>
      </c>
      <c r="E534" s="36">
        <v>1</v>
      </c>
      <c r="F534" s="39">
        <v>5.976</v>
      </c>
      <c r="G534" s="39">
        <v>9.93</v>
      </c>
      <c r="H534" s="37" t="s">
        <v>193</v>
      </c>
      <c r="I534" s="37"/>
    </row>
    <row r="535" spans="1:9" x14ac:dyDescent="0.35">
      <c r="A535" s="75">
        <v>31574</v>
      </c>
      <c r="B535" s="79" t="s">
        <v>627</v>
      </c>
      <c r="C535" s="38">
        <v>2</v>
      </c>
      <c r="D535" s="79" t="s">
        <v>629</v>
      </c>
      <c r="E535" s="36">
        <v>2</v>
      </c>
      <c r="F535" s="39">
        <v>10.202</v>
      </c>
      <c r="G535" s="39">
        <v>12.768000000000001</v>
      </c>
      <c r="H535" s="37" t="s">
        <v>193</v>
      </c>
      <c r="I535" s="37"/>
    </row>
    <row r="536" spans="1:9" x14ac:dyDescent="0.35">
      <c r="A536" s="75">
        <v>31575</v>
      </c>
      <c r="B536" s="79" t="s">
        <v>627</v>
      </c>
      <c r="C536" s="38">
        <v>2</v>
      </c>
      <c r="D536" s="79" t="s">
        <v>629</v>
      </c>
      <c r="E536" s="36">
        <v>1</v>
      </c>
      <c r="F536" s="39">
        <v>10.202</v>
      </c>
      <c r="G536" s="39">
        <v>12.734999999999999</v>
      </c>
      <c r="H536" s="37" t="s">
        <v>193</v>
      </c>
      <c r="I536" s="37"/>
    </row>
    <row r="537" spans="1:9" x14ac:dyDescent="0.35">
      <c r="A537" s="75">
        <v>30094</v>
      </c>
      <c r="B537" s="79" t="s">
        <v>627</v>
      </c>
      <c r="C537" s="38">
        <v>2</v>
      </c>
      <c r="D537" s="79" t="s">
        <v>630</v>
      </c>
      <c r="E537" s="36">
        <v>1</v>
      </c>
      <c r="F537" s="39">
        <v>85.902000000000001</v>
      </c>
      <c r="G537" s="39">
        <v>94.700999999999993</v>
      </c>
      <c r="H537" s="37" t="s">
        <v>193</v>
      </c>
      <c r="I537" s="37"/>
    </row>
    <row r="538" spans="1:9" x14ac:dyDescent="0.35">
      <c r="A538" s="75">
        <v>31589</v>
      </c>
      <c r="B538" s="79" t="s">
        <v>627</v>
      </c>
      <c r="C538" s="38">
        <v>2</v>
      </c>
      <c r="D538" s="79" t="s">
        <v>629</v>
      </c>
      <c r="E538" s="36">
        <v>1</v>
      </c>
      <c r="F538" s="39">
        <v>236.31399999999999</v>
      </c>
      <c r="G538" s="39">
        <v>244.12799999999999</v>
      </c>
      <c r="H538" s="37" t="s">
        <v>193</v>
      </c>
      <c r="I538" s="37"/>
    </row>
    <row r="539" spans="1:9" x14ac:dyDescent="0.35">
      <c r="A539" s="75">
        <v>31580</v>
      </c>
      <c r="B539" s="79" t="s">
        <v>627</v>
      </c>
      <c r="C539" s="38">
        <v>3</v>
      </c>
      <c r="D539" s="79" t="s">
        <v>279</v>
      </c>
      <c r="E539" s="36">
        <v>1</v>
      </c>
      <c r="F539" s="39">
        <v>1.7629999999999999</v>
      </c>
      <c r="G539" s="39">
        <v>2.411</v>
      </c>
      <c r="H539" s="37" t="s">
        <v>193</v>
      </c>
      <c r="I539" s="37"/>
    </row>
    <row r="540" spans="1:9" x14ac:dyDescent="0.35">
      <c r="A540" s="75">
        <v>31581</v>
      </c>
      <c r="B540" s="79" t="s">
        <v>627</v>
      </c>
      <c r="C540" s="38">
        <v>3</v>
      </c>
      <c r="D540" s="79" t="s">
        <v>279</v>
      </c>
      <c r="E540" s="36">
        <v>2</v>
      </c>
      <c r="F540" s="39">
        <v>1.7769999999999999</v>
      </c>
      <c r="G540" s="39">
        <v>2.456</v>
      </c>
      <c r="H540" s="37" t="s">
        <v>193</v>
      </c>
      <c r="I540" s="37"/>
    </row>
    <row r="541" spans="1:9" x14ac:dyDescent="0.35">
      <c r="A541" s="75">
        <v>31571</v>
      </c>
      <c r="B541" s="79" t="s">
        <v>627</v>
      </c>
      <c r="C541" s="38">
        <v>3</v>
      </c>
      <c r="D541" s="79" t="s">
        <v>279</v>
      </c>
      <c r="E541" s="36">
        <v>1</v>
      </c>
      <c r="F541" s="39">
        <v>97.823999999999998</v>
      </c>
      <c r="G541" s="39">
        <v>103.663</v>
      </c>
      <c r="H541" s="37" t="s">
        <v>193</v>
      </c>
      <c r="I541" s="37"/>
    </row>
    <row r="542" spans="1:9" x14ac:dyDescent="0.35">
      <c r="A542" s="75">
        <v>30113</v>
      </c>
      <c r="B542" s="79" t="s">
        <v>627</v>
      </c>
      <c r="C542" s="38">
        <v>3</v>
      </c>
      <c r="D542" s="79" t="s">
        <v>251</v>
      </c>
      <c r="E542" s="36">
        <v>1</v>
      </c>
      <c r="F542" s="39">
        <v>138.58500000000001</v>
      </c>
      <c r="G542" s="39">
        <v>146.69800000000001</v>
      </c>
      <c r="H542" s="37" t="s">
        <v>193</v>
      </c>
      <c r="I542" s="37"/>
    </row>
    <row r="543" spans="1:9" x14ac:dyDescent="0.35">
      <c r="A543" s="75">
        <v>27538</v>
      </c>
      <c r="B543" s="79" t="s">
        <v>627</v>
      </c>
      <c r="C543" s="38">
        <v>4</v>
      </c>
      <c r="D543" s="79" t="s">
        <v>173</v>
      </c>
      <c r="E543" s="36">
        <v>2</v>
      </c>
      <c r="F543" s="39">
        <v>13.616</v>
      </c>
      <c r="G543" s="39">
        <v>15.901999999999999</v>
      </c>
      <c r="H543" s="37" t="s">
        <v>193</v>
      </c>
      <c r="I543" s="37"/>
    </row>
    <row r="544" spans="1:9" x14ac:dyDescent="0.35">
      <c r="A544" s="75">
        <v>30106</v>
      </c>
      <c r="B544" s="79" t="s">
        <v>627</v>
      </c>
      <c r="C544" s="38">
        <v>4</v>
      </c>
      <c r="D544" s="79" t="s">
        <v>173</v>
      </c>
      <c r="E544" s="36">
        <v>1</v>
      </c>
      <c r="F544" s="39">
        <v>13.7</v>
      </c>
      <c r="G544" s="39">
        <v>15.9</v>
      </c>
      <c r="H544" s="37" t="s">
        <v>193</v>
      </c>
      <c r="I544" s="37"/>
    </row>
    <row r="545" spans="1:9" x14ac:dyDescent="0.35">
      <c r="A545" s="75">
        <v>30107</v>
      </c>
      <c r="B545" s="79" t="s">
        <v>627</v>
      </c>
      <c r="C545" s="38">
        <v>4</v>
      </c>
      <c r="D545" s="79" t="s">
        <v>173</v>
      </c>
      <c r="E545" s="36">
        <v>2</v>
      </c>
      <c r="F545" s="39">
        <v>15.927</v>
      </c>
      <c r="G545" s="39">
        <v>19.286999999999999</v>
      </c>
      <c r="H545" s="37" t="s">
        <v>193</v>
      </c>
      <c r="I545" s="37"/>
    </row>
    <row r="546" spans="1:9" x14ac:dyDescent="0.35">
      <c r="A546" s="75">
        <v>31577</v>
      </c>
      <c r="B546" s="79" t="s">
        <v>627</v>
      </c>
      <c r="C546" s="38">
        <v>4</v>
      </c>
      <c r="D546" s="79" t="s">
        <v>631</v>
      </c>
      <c r="E546" s="36">
        <v>1</v>
      </c>
      <c r="F546" s="39">
        <v>15.948</v>
      </c>
      <c r="G546" s="39">
        <v>19.439</v>
      </c>
      <c r="H546" s="37" t="s">
        <v>193</v>
      </c>
      <c r="I546" s="37"/>
    </row>
    <row r="547" spans="1:9" x14ac:dyDescent="0.35">
      <c r="A547" s="75">
        <v>31583</v>
      </c>
      <c r="B547" s="79" t="s">
        <v>627</v>
      </c>
      <c r="C547" s="38">
        <v>4</v>
      </c>
      <c r="D547" s="79" t="s">
        <v>631</v>
      </c>
      <c r="E547" s="36">
        <v>2</v>
      </c>
      <c r="F547" s="39">
        <v>28.004999999999999</v>
      </c>
      <c r="G547" s="39">
        <v>36.720999999999997</v>
      </c>
      <c r="H547" s="37" t="s">
        <v>193</v>
      </c>
      <c r="I547" s="37"/>
    </row>
    <row r="548" spans="1:9" x14ac:dyDescent="0.35">
      <c r="A548" s="75">
        <v>31584</v>
      </c>
      <c r="B548" s="79" t="s">
        <v>627</v>
      </c>
      <c r="C548" s="38">
        <v>4</v>
      </c>
      <c r="D548" s="79" t="s">
        <v>631</v>
      </c>
      <c r="E548" s="36">
        <v>1</v>
      </c>
      <c r="F548" s="39">
        <v>28.004999999999999</v>
      </c>
      <c r="G548" s="39">
        <v>36.720999999999997</v>
      </c>
      <c r="H548" s="37" t="s">
        <v>193</v>
      </c>
      <c r="I548" s="37"/>
    </row>
    <row r="549" spans="1:9" x14ac:dyDescent="0.35">
      <c r="A549" s="75">
        <v>31569</v>
      </c>
      <c r="B549" s="79" t="s">
        <v>627</v>
      </c>
      <c r="C549" s="38">
        <v>4</v>
      </c>
      <c r="D549" s="79" t="s">
        <v>631</v>
      </c>
      <c r="E549" s="36">
        <v>1</v>
      </c>
      <c r="F549" s="39">
        <v>79.025000000000006</v>
      </c>
      <c r="G549" s="39">
        <v>92.042000000000002</v>
      </c>
      <c r="H549" s="37" t="s">
        <v>193</v>
      </c>
      <c r="I549" s="37"/>
    </row>
    <row r="550" spans="1:9" x14ac:dyDescent="0.35">
      <c r="A550" s="75">
        <v>31568</v>
      </c>
      <c r="B550" s="79" t="s">
        <v>627</v>
      </c>
      <c r="C550" s="38">
        <v>4</v>
      </c>
      <c r="D550" s="79" t="s">
        <v>631</v>
      </c>
      <c r="E550" s="36">
        <v>1</v>
      </c>
      <c r="F550" s="39">
        <v>92.042000000000002</v>
      </c>
      <c r="G550" s="39">
        <v>98.408000000000001</v>
      </c>
      <c r="H550" s="37" t="s">
        <v>193</v>
      </c>
      <c r="I550" s="37"/>
    </row>
    <row r="551" spans="1:9" x14ac:dyDescent="0.35">
      <c r="A551" s="75">
        <v>30101</v>
      </c>
      <c r="B551" s="79" t="s">
        <v>627</v>
      </c>
      <c r="C551" s="38">
        <v>5</v>
      </c>
      <c r="D551" s="79" t="s">
        <v>632</v>
      </c>
      <c r="E551" s="36">
        <v>1</v>
      </c>
      <c r="F551" s="39">
        <v>1.6739999999999999</v>
      </c>
      <c r="G551" s="39">
        <v>6.6529999999999996</v>
      </c>
      <c r="H551" s="37" t="s">
        <v>193</v>
      </c>
      <c r="I551" s="37"/>
    </row>
    <row r="552" spans="1:9" x14ac:dyDescent="0.35">
      <c r="A552" s="75">
        <v>30112</v>
      </c>
      <c r="B552" s="79" t="s">
        <v>627</v>
      </c>
      <c r="C552" s="38">
        <v>5</v>
      </c>
      <c r="D552" s="79" t="s">
        <v>632</v>
      </c>
      <c r="E552" s="36">
        <v>1</v>
      </c>
      <c r="F552" s="39">
        <v>35.853999999999999</v>
      </c>
      <c r="G552" s="39">
        <v>42.168999999999997</v>
      </c>
      <c r="H552" s="37" t="s">
        <v>193</v>
      </c>
      <c r="I552" s="37"/>
    </row>
    <row r="553" spans="1:9" x14ac:dyDescent="0.35">
      <c r="A553" s="75">
        <v>31587</v>
      </c>
      <c r="B553" s="79" t="s">
        <v>627</v>
      </c>
      <c r="C553" s="38">
        <v>5</v>
      </c>
      <c r="D553" s="79" t="s">
        <v>633</v>
      </c>
      <c r="E553" s="36">
        <v>1</v>
      </c>
      <c r="F553" s="39">
        <v>74.808999999999997</v>
      </c>
      <c r="G553" s="39">
        <v>77.212000000000003</v>
      </c>
      <c r="H553" s="37" t="s">
        <v>193</v>
      </c>
      <c r="I553" s="37"/>
    </row>
    <row r="554" spans="1:9" x14ac:dyDescent="0.35">
      <c r="A554" s="75">
        <v>31570</v>
      </c>
      <c r="B554" s="79" t="s">
        <v>627</v>
      </c>
      <c r="C554" s="38">
        <v>5</v>
      </c>
      <c r="D554" s="79" t="s">
        <v>633</v>
      </c>
      <c r="E554" s="36">
        <v>1</v>
      </c>
      <c r="F554" s="39">
        <v>92.742999999999995</v>
      </c>
      <c r="G554" s="39">
        <v>94.222999999999999</v>
      </c>
      <c r="H554" s="37" t="s">
        <v>193</v>
      </c>
      <c r="I554" s="37"/>
    </row>
    <row r="555" spans="1:9" x14ac:dyDescent="0.35">
      <c r="A555" s="75">
        <v>31582</v>
      </c>
      <c r="B555" s="79" t="s">
        <v>627</v>
      </c>
      <c r="C555" s="38">
        <v>5</v>
      </c>
      <c r="D555" s="79" t="s">
        <v>633</v>
      </c>
      <c r="E555" s="36">
        <v>1</v>
      </c>
      <c r="F555" s="39">
        <v>110.9</v>
      </c>
      <c r="G555" s="39">
        <v>120.8</v>
      </c>
      <c r="H555" s="37" t="s">
        <v>193</v>
      </c>
      <c r="I555" s="37"/>
    </row>
    <row r="556" spans="1:9" x14ac:dyDescent="0.35">
      <c r="A556" s="75">
        <v>31576</v>
      </c>
      <c r="B556" s="79" t="s">
        <v>627</v>
      </c>
      <c r="C556" s="38">
        <v>5</v>
      </c>
      <c r="D556" s="79" t="s">
        <v>633</v>
      </c>
      <c r="E556" s="36">
        <v>1</v>
      </c>
      <c r="F556" s="39">
        <v>159.03899999999999</v>
      </c>
      <c r="G556" s="39">
        <v>171.34200000000001</v>
      </c>
      <c r="H556" s="37" t="s">
        <v>193</v>
      </c>
      <c r="I556" s="37"/>
    </row>
    <row r="557" spans="1:9" x14ac:dyDescent="0.35">
      <c r="A557" s="75">
        <v>30110</v>
      </c>
      <c r="B557" s="79" t="s">
        <v>627</v>
      </c>
      <c r="C557" s="38">
        <v>5</v>
      </c>
      <c r="D557" s="79" t="s">
        <v>632</v>
      </c>
      <c r="E557" s="36">
        <v>1</v>
      </c>
      <c r="F557" s="39">
        <v>172.637</v>
      </c>
      <c r="G557" s="39">
        <v>182</v>
      </c>
      <c r="H557" s="37" t="s">
        <v>193</v>
      </c>
      <c r="I557" s="37"/>
    </row>
    <row r="558" spans="1:9" x14ac:dyDescent="0.35">
      <c r="A558" s="75">
        <v>12715</v>
      </c>
      <c r="B558" s="79" t="s">
        <v>627</v>
      </c>
      <c r="C558" s="38">
        <v>11</v>
      </c>
      <c r="D558" s="79" t="s">
        <v>634</v>
      </c>
      <c r="E558" s="36">
        <v>1</v>
      </c>
      <c r="F558" s="39">
        <v>6</v>
      </c>
      <c r="G558" s="39">
        <v>9.6999999999999993</v>
      </c>
      <c r="H558" s="37" t="s">
        <v>193</v>
      </c>
      <c r="I558" s="37"/>
    </row>
    <row r="559" spans="1:9" x14ac:dyDescent="0.35">
      <c r="A559" s="75">
        <v>30072</v>
      </c>
      <c r="B559" s="79" t="s">
        <v>627</v>
      </c>
      <c r="C559" s="38">
        <v>15</v>
      </c>
      <c r="D559" s="79" t="s">
        <v>254</v>
      </c>
      <c r="E559" s="36">
        <v>1</v>
      </c>
      <c r="F559" s="39">
        <v>11.208</v>
      </c>
      <c r="G559" s="39">
        <v>15.06</v>
      </c>
      <c r="H559" s="37" t="s">
        <v>193</v>
      </c>
      <c r="I559" s="37"/>
    </row>
    <row r="560" spans="1:9" x14ac:dyDescent="0.35">
      <c r="A560" s="75">
        <v>31566</v>
      </c>
      <c r="B560" s="79" t="s">
        <v>627</v>
      </c>
      <c r="C560" s="38">
        <v>15</v>
      </c>
      <c r="D560" s="79" t="s">
        <v>284</v>
      </c>
      <c r="E560" s="36">
        <v>1</v>
      </c>
      <c r="F560" s="39">
        <v>15.063000000000001</v>
      </c>
      <c r="G560" s="39">
        <v>17.591999999999999</v>
      </c>
      <c r="H560" s="37" t="s">
        <v>193</v>
      </c>
      <c r="I560" s="37"/>
    </row>
    <row r="561" spans="1:9" x14ac:dyDescent="0.35">
      <c r="A561" s="75">
        <v>31567</v>
      </c>
      <c r="B561" s="79" t="s">
        <v>627</v>
      </c>
      <c r="C561" s="38">
        <v>15</v>
      </c>
      <c r="D561" s="79" t="s">
        <v>284</v>
      </c>
      <c r="E561" s="36">
        <v>1</v>
      </c>
      <c r="F561" s="39">
        <v>33.5</v>
      </c>
      <c r="G561" s="39">
        <v>35.811999999999998</v>
      </c>
      <c r="H561" s="37" t="s">
        <v>193</v>
      </c>
      <c r="I561" s="37"/>
    </row>
    <row r="562" spans="1:9" x14ac:dyDescent="0.35">
      <c r="A562" s="75">
        <v>30099</v>
      </c>
      <c r="B562" s="79" t="s">
        <v>627</v>
      </c>
      <c r="C562" s="38">
        <v>45</v>
      </c>
      <c r="D562" s="79" t="s">
        <v>249</v>
      </c>
      <c r="E562" s="36">
        <v>1</v>
      </c>
      <c r="F562" s="39">
        <v>28.244</v>
      </c>
      <c r="G562" s="39">
        <v>31.411999999999999</v>
      </c>
      <c r="H562" s="37" t="s">
        <v>193</v>
      </c>
      <c r="I562" s="37"/>
    </row>
    <row r="563" spans="1:9" x14ac:dyDescent="0.35">
      <c r="A563" s="75">
        <v>30091</v>
      </c>
      <c r="B563" s="79" t="s">
        <v>627</v>
      </c>
      <c r="C563" s="38">
        <v>60</v>
      </c>
      <c r="D563" s="79" t="s">
        <v>635</v>
      </c>
      <c r="E563" s="36">
        <v>2</v>
      </c>
      <c r="F563" s="39">
        <v>2.867</v>
      </c>
      <c r="G563" s="39">
        <v>6.0830000000000002</v>
      </c>
      <c r="H563" s="37" t="s">
        <v>193</v>
      </c>
      <c r="I563" s="37"/>
    </row>
    <row r="564" spans="1:9" x14ac:dyDescent="0.35">
      <c r="A564" s="75">
        <v>30092</v>
      </c>
      <c r="B564" s="79" t="s">
        <v>627</v>
      </c>
      <c r="C564" s="38">
        <v>60</v>
      </c>
      <c r="D564" s="79" t="s">
        <v>635</v>
      </c>
      <c r="E564" s="36">
        <v>1</v>
      </c>
      <c r="F564" s="39">
        <v>2.867</v>
      </c>
      <c r="G564" s="39">
        <v>3.423</v>
      </c>
      <c r="H564" s="37" t="s">
        <v>193</v>
      </c>
      <c r="I564" s="37"/>
    </row>
    <row r="565" spans="1:9" x14ac:dyDescent="0.35">
      <c r="A565" s="75">
        <v>30093</v>
      </c>
      <c r="B565" s="79" t="s">
        <v>627</v>
      </c>
      <c r="C565" s="38">
        <v>60</v>
      </c>
      <c r="D565" s="79" t="s">
        <v>635</v>
      </c>
      <c r="E565" s="36">
        <v>1</v>
      </c>
      <c r="F565" s="39">
        <v>3.423</v>
      </c>
      <c r="G565" s="39">
        <v>8.0020000000000007</v>
      </c>
      <c r="H565" s="37" t="s">
        <v>193</v>
      </c>
      <c r="I565" s="37"/>
    </row>
    <row r="566" spans="1:9" x14ac:dyDescent="0.35">
      <c r="A566" s="75">
        <v>30096</v>
      </c>
      <c r="B566" s="79" t="s">
        <v>627</v>
      </c>
      <c r="C566" s="38">
        <v>1914</v>
      </c>
      <c r="D566" s="79" t="s">
        <v>636</v>
      </c>
      <c r="E566" s="36">
        <v>1</v>
      </c>
      <c r="F566" s="39">
        <v>0</v>
      </c>
      <c r="G566" s="39">
        <v>0.30299999999999999</v>
      </c>
      <c r="H566" s="37" t="s">
        <v>193</v>
      </c>
      <c r="I566" s="37"/>
    </row>
    <row r="567" spans="1:9" x14ac:dyDescent="0.35">
      <c r="A567" s="75">
        <v>31586</v>
      </c>
      <c r="B567" s="79" t="s">
        <v>627</v>
      </c>
      <c r="C567" s="38">
        <v>11330</v>
      </c>
      <c r="D567" s="79" t="s">
        <v>637</v>
      </c>
      <c r="E567" s="36">
        <v>1</v>
      </c>
      <c r="F567" s="39">
        <v>5.3250000000000002</v>
      </c>
      <c r="G567" s="39">
        <v>5.6950000000000003</v>
      </c>
      <c r="H567" s="37" t="s">
        <v>193</v>
      </c>
      <c r="I567" s="37"/>
    </row>
    <row r="568" spans="1:9" x14ac:dyDescent="0.35">
      <c r="A568" s="75">
        <v>33172</v>
      </c>
      <c r="B568" s="79" t="s">
        <v>627</v>
      </c>
      <c r="C568" s="38">
        <v>11390</v>
      </c>
      <c r="D568" s="79" t="s">
        <v>638</v>
      </c>
      <c r="E568" s="36">
        <v>1</v>
      </c>
      <c r="F568" s="39">
        <v>5.9619999999999997</v>
      </c>
      <c r="G568" s="39">
        <v>9.4979999999999993</v>
      </c>
      <c r="H568" s="37" t="s">
        <v>193</v>
      </c>
      <c r="I568" s="37"/>
    </row>
    <row r="569" spans="1:9" x14ac:dyDescent="0.35">
      <c r="A569" s="75">
        <v>31578</v>
      </c>
      <c r="B569" s="79" t="s">
        <v>627</v>
      </c>
      <c r="C569" s="38">
        <v>11420</v>
      </c>
      <c r="D569" s="79" t="s">
        <v>639</v>
      </c>
      <c r="E569" s="36">
        <v>1</v>
      </c>
      <c r="F569" s="39">
        <v>1.41</v>
      </c>
      <c r="G569" s="39">
        <v>4.9269999999999996</v>
      </c>
      <c r="H569" s="37" t="s">
        <v>193</v>
      </c>
      <c r="I569" s="37"/>
    </row>
    <row r="570" spans="1:9" x14ac:dyDescent="0.35">
      <c r="A570" s="75">
        <v>31579</v>
      </c>
      <c r="B570" s="79" t="s">
        <v>627</v>
      </c>
      <c r="C570" s="38">
        <v>11420</v>
      </c>
      <c r="D570" s="79" t="s">
        <v>639</v>
      </c>
      <c r="E570" s="36">
        <v>1</v>
      </c>
      <c r="F570" s="39">
        <v>4.9850000000000003</v>
      </c>
      <c r="G570" s="39">
        <v>7.0519999999999996</v>
      </c>
      <c r="H570" s="37" t="s">
        <v>193</v>
      </c>
      <c r="I570" s="37"/>
    </row>
    <row r="571" spans="1:9" x14ac:dyDescent="0.35">
      <c r="A571" s="75">
        <v>30111</v>
      </c>
      <c r="B571" s="79" t="s">
        <v>627</v>
      </c>
      <c r="C571" s="38">
        <v>13101</v>
      </c>
      <c r="D571" s="79" t="s">
        <v>640</v>
      </c>
      <c r="E571" s="36">
        <v>1</v>
      </c>
      <c r="F571" s="39">
        <v>6.633</v>
      </c>
      <c r="G571" s="39">
        <v>9.234</v>
      </c>
      <c r="H571" s="37" t="s">
        <v>193</v>
      </c>
      <c r="I571" s="37"/>
    </row>
    <row r="572" spans="1:9" x14ac:dyDescent="0.35">
      <c r="A572" s="75">
        <v>31585</v>
      </c>
      <c r="B572" s="79" t="s">
        <v>627</v>
      </c>
      <c r="C572" s="38">
        <v>22130</v>
      </c>
      <c r="D572" s="79" t="s">
        <v>641</v>
      </c>
      <c r="E572" s="36">
        <v>1</v>
      </c>
      <c r="F572" s="39">
        <v>0.92200000000000004</v>
      </c>
      <c r="G572" s="39">
        <v>1.9710000000000001</v>
      </c>
      <c r="H572" s="37" t="s">
        <v>193</v>
      </c>
      <c r="I572" s="37"/>
    </row>
    <row r="573" spans="1:9" x14ac:dyDescent="0.35">
      <c r="A573" s="83"/>
      <c r="B573" s="78" t="s">
        <v>642</v>
      </c>
      <c r="C573" s="43"/>
      <c r="D573" s="78" t="s">
        <v>664</v>
      </c>
      <c r="E573" s="42"/>
      <c r="F573" s="44"/>
      <c r="G573" s="44"/>
      <c r="H573" s="45" t="s">
        <v>169</v>
      </c>
      <c r="I573" s="42"/>
    </row>
    <row r="574" spans="1:9" x14ac:dyDescent="0.35">
      <c r="A574" s="75">
        <v>33544</v>
      </c>
      <c r="B574" s="79" t="s">
        <v>642</v>
      </c>
      <c r="C574" s="38">
        <v>0</v>
      </c>
      <c r="D574" s="79" t="s">
        <v>643</v>
      </c>
      <c r="E574" s="36">
        <v>1</v>
      </c>
      <c r="F574" s="39"/>
      <c r="G574" s="39"/>
      <c r="H574" s="37" t="s">
        <v>193</v>
      </c>
      <c r="I574" s="37"/>
    </row>
    <row r="575" spans="1:9" x14ac:dyDescent="0.35">
      <c r="A575" s="75">
        <v>33543</v>
      </c>
      <c r="B575" s="79" t="s">
        <v>642</v>
      </c>
      <c r="C575" s="38">
        <v>0</v>
      </c>
      <c r="D575" s="79" t="s">
        <v>644</v>
      </c>
      <c r="E575" s="36">
        <v>1</v>
      </c>
      <c r="F575" s="39"/>
      <c r="G575" s="39"/>
      <c r="H575" s="37" t="s">
        <v>193</v>
      </c>
      <c r="I575" s="37"/>
    </row>
    <row r="576" spans="1:9" x14ac:dyDescent="0.35">
      <c r="A576" s="75">
        <v>33542</v>
      </c>
      <c r="B576" s="79" t="s">
        <v>642</v>
      </c>
      <c r="C576" s="38">
        <v>0</v>
      </c>
      <c r="D576" s="79" t="s">
        <v>645</v>
      </c>
      <c r="E576" s="36">
        <v>1</v>
      </c>
      <c r="F576" s="39"/>
      <c r="G576" s="39"/>
      <c r="H576" s="37" t="s">
        <v>193</v>
      </c>
      <c r="I576" s="37"/>
    </row>
    <row r="577" spans="1:9" x14ac:dyDescent="0.35">
      <c r="A577" s="75">
        <v>33541</v>
      </c>
      <c r="B577" s="79" t="s">
        <v>642</v>
      </c>
      <c r="C577" s="38">
        <v>0</v>
      </c>
      <c r="D577" s="79" t="s">
        <v>646</v>
      </c>
      <c r="E577" s="36">
        <v>1</v>
      </c>
      <c r="F577" s="39"/>
      <c r="G577" s="39"/>
      <c r="H577" s="37" t="s">
        <v>193</v>
      </c>
      <c r="I577" s="37"/>
    </row>
    <row r="578" spans="1:9" x14ac:dyDescent="0.35">
      <c r="A578" s="75">
        <v>33195</v>
      </c>
      <c r="B578" s="79" t="s">
        <v>642</v>
      </c>
      <c r="C578" s="38">
        <v>1</v>
      </c>
      <c r="D578" s="79" t="s">
        <v>647</v>
      </c>
      <c r="E578" s="36">
        <v>1</v>
      </c>
      <c r="F578" s="39">
        <v>130.376</v>
      </c>
      <c r="G578" s="39">
        <v>130.58500000000001</v>
      </c>
      <c r="H578" s="37" t="s">
        <v>193</v>
      </c>
      <c r="I578" s="37"/>
    </row>
    <row r="579" spans="1:9" x14ac:dyDescent="0.35">
      <c r="A579" s="75">
        <v>33192</v>
      </c>
      <c r="B579" s="79" t="s">
        <v>642</v>
      </c>
      <c r="C579" s="38">
        <v>2</v>
      </c>
      <c r="D579" s="79" t="s">
        <v>648</v>
      </c>
      <c r="E579" s="36">
        <v>1</v>
      </c>
      <c r="F579" s="39">
        <v>15.986000000000001</v>
      </c>
      <c r="G579" s="39">
        <v>16.984000000000002</v>
      </c>
      <c r="H579" s="37" t="s">
        <v>193</v>
      </c>
      <c r="I579" s="37"/>
    </row>
    <row r="580" spans="1:9" x14ac:dyDescent="0.35">
      <c r="A580" s="75">
        <v>33191</v>
      </c>
      <c r="B580" s="79" t="s">
        <v>642</v>
      </c>
      <c r="C580" s="38">
        <v>2</v>
      </c>
      <c r="D580" s="79" t="s">
        <v>648</v>
      </c>
      <c r="E580" s="36">
        <v>1</v>
      </c>
      <c r="F580" s="39">
        <v>18.105</v>
      </c>
      <c r="G580" s="39">
        <v>18.405999999999999</v>
      </c>
      <c r="H580" s="37" t="s">
        <v>193</v>
      </c>
      <c r="I580" s="37"/>
    </row>
    <row r="581" spans="1:9" x14ac:dyDescent="0.35">
      <c r="A581" s="75">
        <v>33194</v>
      </c>
      <c r="B581" s="79" t="s">
        <v>642</v>
      </c>
      <c r="C581" s="38">
        <v>17</v>
      </c>
      <c r="D581" s="79" t="s">
        <v>285</v>
      </c>
      <c r="E581" s="36">
        <v>1</v>
      </c>
      <c r="F581" s="39">
        <v>15.45</v>
      </c>
      <c r="G581" s="39">
        <v>15.55</v>
      </c>
      <c r="H581" s="37" t="s">
        <v>193</v>
      </c>
      <c r="I581" s="37"/>
    </row>
    <row r="582" spans="1:9" x14ac:dyDescent="0.35">
      <c r="A582" s="75">
        <v>33193</v>
      </c>
      <c r="B582" s="79" t="s">
        <v>642</v>
      </c>
      <c r="C582" s="38">
        <v>39</v>
      </c>
      <c r="D582" s="79" t="s">
        <v>649</v>
      </c>
      <c r="E582" s="36">
        <v>1</v>
      </c>
      <c r="F582" s="39">
        <v>45.4</v>
      </c>
      <c r="G582" s="39">
        <v>45.5</v>
      </c>
      <c r="H582" s="37" t="s">
        <v>193</v>
      </c>
      <c r="I582" s="37"/>
    </row>
    <row r="583" spans="1:9" x14ac:dyDescent="0.35">
      <c r="A583" s="75">
        <v>23827</v>
      </c>
      <c r="B583" s="79" t="s">
        <v>642</v>
      </c>
      <c r="C583" s="38">
        <v>52</v>
      </c>
      <c r="D583" s="79" t="s">
        <v>650</v>
      </c>
      <c r="E583" s="36">
        <v>1</v>
      </c>
      <c r="F583" s="39">
        <v>22.4</v>
      </c>
      <c r="G583" s="39">
        <v>24.7</v>
      </c>
      <c r="H583" s="37" t="s">
        <v>193</v>
      </c>
      <c r="I583" s="37"/>
    </row>
    <row r="584" spans="1:9" x14ac:dyDescent="0.35">
      <c r="A584" s="75">
        <v>33592</v>
      </c>
      <c r="B584" s="79" t="s">
        <v>642</v>
      </c>
      <c r="C584" s="38">
        <v>11283</v>
      </c>
      <c r="D584" s="79" t="s">
        <v>347</v>
      </c>
      <c r="E584" s="36">
        <v>1</v>
      </c>
      <c r="F584" s="39">
        <v>0</v>
      </c>
      <c r="G584" s="39">
        <v>2.5000000000000001E-2</v>
      </c>
      <c r="H584" s="37" t="s">
        <v>193</v>
      </c>
      <c r="I584" s="37"/>
    </row>
    <row r="585" spans="1:9" x14ac:dyDescent="0.35">
      <c r="A585" s="75">
        <v>33197</v>
      </c>
      <c r="B585" s="79" t="s">
        <v>642</v>
      </c>
      <c r="C585" s="38">
        <v>11390</v>
      </c>
      <c r="D585" s="79" t="s">
        <v>651</v>
      </c>
      <c r="E585" s="36">
        <v>1</v>
      </c>
      <c r="F585" s="39">
        <v>0</v>
      </c>
      <c r="G585" s="39">
        <v>0</v>
      </c>
      <c r="H585" s="37" t="s">
        <v>193</v>
      </c>
      <c r="I585" s="37"/>
    </row>
    <row r="586" spans="1:9" x14ac:dyDescent="0.35">
      <c r="A586" s="75">
        <v>27958</v>
      </c>
      <c r="B586" s="79" t="s">
        <v>642</v>
      </c>
      <c r="C586" s="38">
        <v>0</v>
      </c>
      <c r="D586" s="79" t="s">
        <v>652</v>
      </c>
      <c r="E586" s="36">
        <v>1</v>
      </c>
      <c r="F586" s="39">
        <v>0</v>
      </c>
      <c r="G586" s="39">
        <v>0</v>
      </c>
      <c r="H586" s="37" t="s">
        <v>215</v>
      </c>
      <c r="I586" s="37"/>
    </row>
  </sheetData>
  <autoFilter ref="A3:I586" xr:uid="{3488C812-8009-404F-8069-167909541B85}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6D6063-AC18-47B8-BC07-456176375AA2}">
  <dimension ref="A2:E42"/>
  <sheetViews>
    <sheetView topLeftCell="A8" workbookViewId="0">
      <selection activeCell="G11" sqref="G11"/>
    </sheetView>
  </sheetViews>
  <sheetFormatPr defaultRowHeight="14.5" x14ac:dyDescent="0.35"/>
  <cols>
    <col min="1" max="1" width="13.54296875" customWidth="1"/>
    <col min="2" max="3" width="21.453125" customWidth="1"/>
    <col min="4" max="4" width="83.453125" customWidth="1"/>
    <col min="5" max="5" width="17.453125" customWidth="1"/>
  </cols>
  <sheetData>
    <row r="2" spans="1:5" x14ac:dyDescent="0.35">
      <c r="B2" s="3" t="s">
        <v>146</v>
      </c>
      <c r="E2" s="8" t="s">
        <v>103</v>
      </c>
    </row>
    <row r="3" spans="1:5" x14ac:dyDescent="0.35">
      <c r="A3" s="7"/>
      <c r="B3" s="7"/>
      <c r="C3" s="7"/>
      <c r="D3" s="74"/>
      <c r="E3" s="74"/>
    </row>
    <row r="4" spans="1:5" ht="15" thickBot="1" x14ac:dyDescent="0.4">
      <c r="E4" s="27" t="s">
        <v>104</v>
      </c>
    </row>
    <row r="5" spans="1:5" ht="29.5" thickBot="1" x14ac:dyDescent="0.4">
      <c r="A5" s="9" t="s">
        <v>105</v>
      </c>
      <c r="B5" s="10" t="s">
        <v>106</v>
      </c>
      <c r="C5" s="10" t="s">
        <v>107</v>
      </c>
      <c r="D5" s="11" t="s">
        <v>108</v>
      </c>
      <c r="E5" s="12" t="s">
        <v>109</v>
      </c>
    </row>
    <row r="6" spans="1:5" x14ac:dyDescent="0.35">
      <c r="A6" s="84"/>
      <c r="B6" s="84"/>
      <c r="C6" s="85"/>
      <c r="D6" s="85"/>
      <c r="E6" s="86"/>
    </row>
    <row r="7" spans="1:5" x14ac:dyDescent="0.35">
      <c r="A7" s="13" t="s">
        <v>42</v>
      </c>
      <c r="B7" s="13" t="s">
        <v>110</v>
      </c>
      <c r="C7" s="4" t="s">
        <v>111</v>
      </c>
      <c r="D7" s="4" t="s">
        <v>112</v>
      </c>
      <c r="E7" s="14">
        <v>110000</v>
      </c>
    </row>
    <row r="8" spans="1:5" x14ac:dyDescent="0.35">
      <c r="A8" s="13" t="s">
        <v>42</v>
      </c>
      <c r="B8" s="13" t="s">
        <v>110</v>
      </c>
      <c r="C8" s="4" t="s">
        <v>111</v>
      </c>
      <c r="D8" s="4" t="s">
        <v>113</v>
      </c>
      <c r="E8" s="14">
        <v>65000</v>
      </c>
    </row>
    <row r="9" spans="1:5" x14ac:dyDescent="0.35">
      <c r="A9" s="13" t="s">
        <v>42</v>
      </c>
      <c r="B9" s="13" t="s">
        <v>110</v>
      </c>
      <c r="C9" s="4" t="s">
        <v>111</v>
      </c>
      <c r="D9" s="4" t="s">
        <v>114</v>
      </c>
      <c r="E9" s="14">
        <v>55000</v>
      </c>
    </row>
    <row r="10" spans="1:5" x14ac:dyDescent="0.35">
      <c r="A10" s="13" t="s">
        <v>42</v>
      </c>
      <c r="B10" s="13" t="s">
        <v>110</v>
      </c>
      <c r="C10" s="4" t="s">
        <v>111</v>
      </c>
      <c r="D10" s="4" t="s">
        <v>115</v>
      </c>
      <c r="E10" s="14">
        <v>23000</v>
      </c>
    </row>
    <row r="11" spans="1:5" ht="29" x14ac:dyDescent="0.35">
      <c r="A11" s="13" t="s">
        <v>42</v>
      </c>
      <c r="B11" s="13" t="s">
        <v>110</v>
      </c>
      <c r="C11" s="4" t="s">
        <v>111</v>
      </c>
      <c r="D11" s="15" t="s">
        <v>116</v>
      </c>
      <c r="E11" s="14">
        <v>30000</v>
      </c>
    </row>
    <row r="12" spans="1:5" x14ac:dyDescent="0.35">
      <c r="A12" s="13" t="s">
        <v>42</v>
      </c>
      <c r="B12" s="13" t="s">
        <v>110</v>
      </c>
      <c r="C12" s="4" t="s">
        <v>111</v>
      </c>
      <c r="D12" s="4" t="s">
        <v>117</v>
      </c>
      <c r="E12" s="14">
        <v>25000</v>
      </c>
    </row>
    <row r="13" spans="1:5" x14ac:dyDescent="0.35">
      <c r="A13" s="13" t="s">
        <v>42</v>
      </c>
      <c r="B13" s="13" t="s">
        <v>110</v>
      </c>
      <c r="C13" s="4" t="s">
        <v>111</v>
      </c>
      <c r="D13" s="15" t="s">
        <v>118</v>
      </c>
      <c r="E13" s="14">
        <v>20000</v>
      </c>
    </row>
    <row r="14" spans="1:5" x14ac:dyDescent="0.35">
      <c r="A14" s="13" t="s">
        <v>42</v>
      </c>
      <c r="B14" s="13" t="s">
        <v>110</v>
      </c>
      <c r="C14" s="4" t="s">
        <v>111</v>
      </c>
      <c r="D14" s="15" t="s">
        <v>119</v>
      </c>
      <c r="E14" s="14">
        <v>20000</v>
      </c>
    </row>
    <row r="15" spans="1:5" x14ac:dyDescent="0.35">
      <c r="A15" s="13" t="s">
        <v>42</v>
      </c>
      <c r="B15" s="13" t="s">
        <v>110</v>
      </c>
      <c r="C15" s="4" t="s">
        <v>111</v>
      </c>
      <c r="D15" s="4" t="s">
        <v>120</v>
      </c>
      <c r="E15" s="14">
        <v>45000</v>
      </c>
    </row>
    <row r="16" spans="1:5" x14ac:dyDescent="0.35">
      <c r="A16" s="13" t="s">
        <v>42</v>
      </c>
      <c r="B16" s="13" t="s">
        <v>110</v>
      </c>
      <c r="C16" s="4" t="s">
        <v>111</v>
      </c>
      <c r="D16" s="4" t="s">
        <v>121</v>
      </c>
      <c r="E16" s="14">
        <v>35000</v>
      </c>
    </row>
    <row r="17" spans="1:5" x14ac:dyDescent="0.35">
      <c r="A17" s="13" t="s">
        <v>42</v>
      </c>
      <c r="B17" s="13" t="s">
        <v>110</v>
      </c>
      <c r="C17" s="4" t="s">
        <v>111</v>
      </c>
      <c r="D17" s="4" t="s">
        <v>122</v>
      </c>
      <c r="E17" s="14">
        <v>12000</v>
      </c>
    </row>
    <row r="18" spans="1:5" x14ac:dyDescent="0.35">
      <c r="A18" s="13" t="s">
        <v>42</v>
      </c>
      <c r="B18" s="13" t="s">
        <v>110</v>
      </c>
      <c r="C18" s="4" t="s">
        <v>111</v>
      </c>
      <c r="D18" s="15" t="s">
        <v>123</v>
      </c>
      <c r="E18" s="14">
        <v>10000</v>
      </c>
    </row>
    <row r="19" spans="1:5" x14ac:dyDescent="0.35">
      <c r="A19" s="13" t="s">
        <v>42</v>
      </c>
      <c r="B19" s="13" t="s">
        <v>110</v>
      </c>
      <c r="C19" s="4" t="s">
        <v>111</v>
      </c>
      <c r="D19" s="15" t="s">
        <v>124</v>
      </c>
      <c r="E19" s="14">
        <v>10000</v>
      </c>
    </row>
    <row r="20" spans="1:5" ht="15" thickBot="1" x14ac:dyDescent="0.4">
      <c r="A20" s="13" t="s">
        <v>42</v>
      </c>
      <c r="B20" s="13" t="s">
        <v>110</v>
      </c>
      <c r="C20" s="4" t="s">
        <v>111</v>
      </c>
      <c r="D20" s="16" t="s">
        <v>125</v>
      </c>
      <c r="E20" s="17">
        <v>4000</v>
      </c>
    </row>
    <row r="21" spans="1:5" ht="15" thickBot="1" x14ac:dyDescent="0.4">
      <c r="A21" s="87" t="s">
        <v>42</v>
      </c>
      <c r="B21" s="88" t="s">
        <v>110</v>
      </c>
      <c r="C21" s="88" t="s">
        <v>126</v>
      </c>
      <c r="D21" s="89" t="s">
        <v>127</v>
      </c>
      <c r="E21" s="90">
        <f>SUM(E7:E20)</f>
        <v>464000</v>
      </c>
    </row>
    <row r="22" spans="1:5" ht="15" thickBot="1" x14ac:dyDescent="0.4">
      <c r="A22" s="18"/>
      <c r="B22" s="19"/>
      <c r="C22" s="20"/>
      <c r="D22" s="20"/>
      <c r="E22" s="21"/>
    </row>
    <row r="23" spans="1:5" x14ac:dyDescent="0.35">
      <c r="A23" s="4" t="s">
        <v>31</v>
      </c>
      <c r="B23" s="4" t="s">
        <v>32</v>
      </c>
      <c r="C23" s="4" t="s">
        <v>111</v>
      </c>
      <c r="D23" s="4" t="s">
        <v>128</v>
      </c>
      <c r="E23" s="14">
        <v>300000</v>
      </c>
    </row>
    <row r="24" spans="1:5" x14ac:dyDescent="0.35">
      <c r="A24" s="4" t="s">
        <v>31</v>
      </c>
      <c r="B24" s="4" t="s">
        <v>32</v>
      </c>
      <c r="C24" s="4" t="s">
        <v>111</v>
      </c>
      <c r="D24" s="4" t="s">
        <v>129</v>
      </c>
      <c r="E24" s="14">
        <v>15000</v>
      </c>
    </row>
    <row r="25" spans="1:5" x14ac:dyDescent="0.35">
      <c r="A25" s="4" t="s">
        <v>31</v>
      </c>
      <c r="B25" s="4" t="s">
        <v>32</v>
      </c>
      <c r="C25" s="4" t="s">
        <v>111</v>
      </c>
      <c r="D25" s="4" t="s">
        <v>130</v>
      </c>
      <c r="E25" s="14">
        <v>150000</v>
      </c>
    </row>
    <row r="26" spans="1:5" x14ac:dyDescent="0.35">
      <c r="A26" s="4" t="s">
        <v>31</v>
      </c>
      <c r="B26" s="4" t="s">
        <v>32</v>
      </c>
      <c r="C26" s="4" t="s">
        <v>111</v>
      </c>
      <c r="D26" s="4" t="s">
        <v>131</v>
      </c>
      <c r="E26" s="14">
        <v>15000</v>
      </c>
    </row>
    <row r="27" spans="1:5" x14ac:dyDescent="0.35">
      <c r="A27" s="4" t="s">
        <v>31</v>
      </c>
      <c r="B27" s="4" t="s">
        <v>32</v>
      </c>
      <c r="C27" s="4" t="s">
        <v>111</v>
      </c>
      <c r="D27" s="4" t="s">
        <v>132</v>
      </c>
      <c r="E27" s="14">
        <v>60000</v>
      </c>
    </row>
    <row r="28" spans="1:5" x14ac:dyDescent="0.35">
      <c r="A28" s="4" t="s">
        <v>31</v>
      </c>
      <c r="B28" s="4" t="s">
        <v>32</v>
      </c>
      <c r="C28" s="4" t="s">
        <v>111</v>
      </c>
      <c r="D28" s="4" t="s">
        <v>133</v>
      </c>
      <c r="E28" s="14">
        <v>26000</v>
      </c>
    </row>
    <row r="29" spans="1:5" x14ac:dyDescent="0.35">
      <c r="A29" s="4" t="s">
        <v>31</v>
      </c>
      <c r="B29" s="4" t="s">
        <v>32</v>
      </c>
      <c r="C29" s="4" t="s">
        <v>111</v>
      </c>
      <c r="D29" s="4" t="s">
        <v>134</v>
      </c>
      <c r="E29" s="14">
        <v>12000</v>
      </c>
    </row>
    <row r="30" spans="1:5" x14ac:dyDescent="0.35">
      <c r="A30" s="4" t="s">
        <v>31</v>
      </c>
      <c r="B30" s="4" t="s">
        <v>32</v>
      </c>
      <c r="C30" s="4" t="s">
        <v>111</v>
      </c>
      <c r="D30" s="4" t="s">
        <v>135</v>
      </c>
      <c r="E30" s="14">
        <v>60000</v>
      </c>
    </row>
    <row r="31" spans="1:5" x14ac:dyDescent="0.35">
      <c r="A31" s="4" t="s">
        <v>31</v>
      </c>
      <c r="B31" s="4" t="s">
        <v>32</v>
      </c>
      <c r="C31" s="4" t="s">
        <v>111</v>
      </c>
      <c r="D31" s="4" t="s">
        <v>136</v>
      </c>
      <c r="E31" s="14">
        <v>10000</v>
      </c>
    </row>
    <row r="32" spans="1:5" x14ac:dyDescent="0.35">
      <c r="A32" s="4" t="s">
        <v>31</v>
      </c>
      <c r="B32" s="4" t="s">
        <v>32</v>
      </c>
      <c r="C32" s="4" t="s">
        <v>111</v>
      </c>
      <c r="D32" s="4" t="s">
        <v>137</v>
      </c>
      <c r="E32" s="14">
        <v>135000</v>
      </c>
    </row>
    <row r="33" spans="1:5" x14ac:dyDescent="0.35">
      <c r="A33" s="4" t="s">
        <v>31</v>
      </c>
      <c r="B33" s="4" t="s">
        <v>32</v>
      </c>
      <c r="C33" s="4" t="s">
        <v>111</v>
      </c>
      <c r="D33" s="4" t="s">
        <v>138</v>
      </c>
      <c r="E33" s="14">
        <v>8000</v>
      </c>
    </row>
    <row r="34" spans="1:5" ht="15" thickBot="1" x14ac:dyDescent="0.4">
      <c r="A34" s="16" t="s">
        <v>31</v>
      </c>
      <c r="B34" s="16" t="s">
        <v>32</v>
      </c>
      <c r="C34" s="16" t="s">
        <v>111</v>
      </c>
      <c r="D34" s="16" t="s">
        <v>139</v>
      </c>
      <c r="E34" s="17">
        <v>27000</v>
      </c>
    </row>
    <row r="35" spans="1:5" ht="15" thickBot="1" x14ac:dyDescent="0.4">
      <c r="A35" s="91" t="s">
        <v>31</v>
      </c>
      <c r="B35" s="89" t="s">
        <v>32</v>
      </c>
      <c r="C35" s="89" t="s">
        <v>111</v>
      </c>
      <c r="D35" s="89" t="s">
        <v>140</v>
      </c>
      <c r="E35" s="90">
        <f>SUM(E23:E34)</f>
        <v>818000</v>
      </c>
    </row>
    <row r="36" spans="1:5" ht="15" thickBot="1" x14ac:dyDescent="0.4">
      <c r="A36" s="22"/>
      <c r="B36" s="22"/>
      <c r="C36" s="22"/>
      <c r="D36" s="23"/>
      <c r="E36" s="24"/>
    </row>
    <row r="37" spans="1:5" ht="15" thickBot="1" x14ac:dyDescent="0.4">
      <c r="A37" s="89" t="s">
        <v>29</v>
      </c>
      <c r="B37" s="89" t="s">
        <v>30</v>
      </c>
      <c r="C37" s="89" t="s">
        <v>141</v>
      </c>
      <c r="D37" s="89" t="s">
        <v>142</v>
      </c>
      <c r="E37" s="90">
        <v>360000</v>
      </c>
    </row>
    <row r="38" spans="1:5" ht="15" thickBot="1" x14ac:dyDescent="0.4">
      <c r="A38" s="20"/>
      <c r="B38" s="20"/>
      <c r="C38" s="20"/>
      <c r="D38" s="20"/>
      <c r="E38" s="21"/>
    </row>
    <row r="39" spans="1:5" ht="15" thickBot="1" x14ac:dyDescent="0.4">
      <c r="A39" s="92" t="s">
        <v>27</v>
      </c>
      <c r="B39" s="93" t="s">
        <v>28</v>
      </c>
      <c r="C39" s="94" t="s">
        <v>143</v>
      </c>
      <c r="D39" s="93" t="s">
        <v>144</v>
      </c>
      <c r="E39" s="95">
        <v>148000</v>
      </c>
    </row>
    <row r="40" spans="1:5" ht="15" thickBot="1" x14ac:dyDescent="0.4">
      <c r="A40" s="25"/>
      <c r="B40" s="22"/>
      <c r="C40" s="22"/>
      <c r="D40" s="23" t="s">
        <v>145</v>
      </c>
      <c r="E40" s="26">
        <f>E21+E35+E37+E39</f>
        <v>1790000</v>
      </c>
    </row>
    <row r="42" spans="1:5" x14ac:dyDescent="0.35">
      <c r="E42" s="1"/>
    </row>
  </sheetData>
  <mergeCells count="1">
    <mergeCell ref="D3:E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3</vt:i4>
      </vt:variant>
    </vt:vector>
  </HeadingPairs>
  <TitlesOfParts>
    <vt:vector size="3" baseType="lpstr">
      <vt:lpstr>TRAM 2025. a eelarve</vt:lpstr>
      <vt:lpstr>Lisa 1 THK objektide nimekiri</vt:lpstr>
      <vt:lpstr>Lisa 2 Investeeringute nimekiri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Mairi Roots</cp:lastModifiedBy>
  <dcterms:created xsi:type="dcterms:W3CDTF">2025-01-23T11:48:19Z</dcterms:created>
  <dcterms:modified xsi:type="dcterms:W3CDTF">2025-02-21T05:38:18Z</dcterms:modified>
</cp:coreProperties>
</file>